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Členství KFS a OFS 2016" sheetId="1" r:id="rId1"/>
    <sheet name="Členství KFS a OFS 2017" sheetId="2" r:id="rId2"/>
    <sheet name="Srovnání 2016-2017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<sst xmlns="http://schemas.openxmlformats.org/spreadsheetml/2006/main" count="646" uniqueCount="112">
  <si>
    <t>ČLENOVÉ</t>
  </si>
  <si>
    <t>HRÁČI</t>
  </si>
  <si>
    <t>HRÁČKY</t>
  </si>
  <si>
    <t>HRÁČI/KY</t>
  </si>
  <si>
    <t>CELKEM</t>
  </si>
  <si>
    <t>MUŽI</t>
  </si>
  <si>
    <t>ŽENY</t>
  </si>
  <si>
    <t>JIHOMORAVSKÝ KFS</t>
  </si>
  <si>
    <t>OFS Blansko</t>
  </si>
  <si>
    <t>OFS Brno - město</t>
  </si>
  <si>
    <t>OFS Brno - venkov</t>
  </si>
  <si>
    <t>OFS Břeclav</t>
  </si>
  <si>
    <t>OFS Hodonín</t>
  </si>
  <si>
    <t>OFS Vyškov</t>
  </si>
  <si>
    <t>OFS Znojmo</t>
  </si>
  <si>
    <t>OFS / KFS</t>
  </si>
  <si>
    <t>PŘEHLED ČLENSTVÍ KFS A OFS K 1. 7. 2016</t>
  </si>
  <si>
    <t>OFS Bruntál</t>
  </si>
  <si>
    <t>OFS Frýdek Místek</t>
  </si>
  <si>
    <t>OFS Karviná</t>
  </si>
  <si>
    <t>OFS Nový Jičín</t>
  </si>
  <si>
    <t>OFS Opava</t>
  </si>
  <si>
    <t>OFS Ostrava město</t>
  </si>
  <si>
    <t>MORAVSKOSLEZSKÝ KFS</t>
  </si>
  <si>
    <t>OFS Olomouc</t>
  </si>
  <si>
    <t>OFS Prostějov</t>
  </si>
  <si>
    <t>OFS Přerov</t>
  </si>
  <si>
    <t>OFS Jeseník</t>
  </si>
  <si>
    <t>OFS Šumperk</t>
  </si>
  <si>
    <t>OLOUMOUCKÝ KFS</t>
  </si>
  <si>
    <t>OFS Havlíčkův Brod</t>
  </si>
  <si>
    <t>OFS Jihlava</t>
  </si>
  <si>
    <t>OFS Pelhřimov</t>
  </si>
  <si>
    <t>OFS Třebíč</t>
  </si>
  <si>
    <t>OFS Žďár n. S.</t>
  </si>
  <si>
    <t>VYSOČINA KFS</t>
  </si>
  <si>
    <t>OFS Zlín</t>
  </si>
  <si>
    <t>OFS Kroměříž</t>
  </si>
  <si>
    <t>OFS U.Hradiště</t>
  </si>
  <si>
    <t>OFS Vsetín</t>
  </si>
  <si>
    <t>ZLÍNSKÝ KFS</t>
  </si>
  <si>
    <t>PARDUBICKÝ KFS</t>
  </si>
  <si>
    <t>OFS Chrudim</t>
  </si>
  <si>
    <t>OFS Pardubice</t>
  </si>
  <si>
    <t>OFS Svitavy</t>
  </si>
  <si>
    <t>OFS Ústí n. O.</t>
  </si>
  <si>
    <t>OFS Hradec Králové</t>
  </si>
  <si>
    <t>OFS Jičín</t>
  </si>
  <si>
    <t>OFS Náchod</t>
  </si>
  <si>
    <t>OFS Rychnov n. K.</t>
  </si>
  <si>
    <t>OFS Trutnov</t>
  </si>
  <si>
    <t>KRÁLOVÉHRADECKÝ KFS</t>
  </si>
  <si>
    <t>OFS Liberec</t>
  </si>
  <si>
    <t>OFS Semily</t>
  </si>
  <si>
    <t>LIBERECKÝ KFS</t>
  </si>
  <si>
    <t>OFS Česká Lípa</t>
  </si>
  <si>
    <t>OFS Děčín</t>
  </si>
  <si>
    <t>OFS Chomutov</t>
  </si>
  <si>
    <t>OFS Litoměřice</t>
  </si>
  <si>
    <t>OFS Louny</t>
  </si>
  <si>
    <t>OFS Most</t>
  </si>
  <si>
    <t>OFS Teplice</t>
  </si>
  <si>
    <t>OFS Ústí n.L.</t>
  </si>
  <si>
    <t>ÚSTECKÝ KFS</t>
  </si>
  <si>
    <t>OFS Cheb</t>
  </si>
  <si>
    <t>OFS Karlovy Vary</t>
  </si>
  <si>
    <t>OFS Sokolov</t>
  </si>
  <si>
    <t>KARLOVARSKÝ KFS</t>
  </si>
  <si>
    <t>OFS Domažlice</t>
  </si>
  <si>
    <t>OFS Klatovy</t>
  </si>
  <si>
    <t>OFS Plzeň jih</t>
  </si>
  <si>
    <t>OFS Plzeň město</t>
  </si>
  <si>
    <t>OFS Plzeň sever</t>
  </si>
  <si>
    <t>OFS Rokycany</t>
  </si>
  <si>
    <t>OFS Tachov</t>
  </si>
  <si>
    <t>PLZEŇSKÝ KFS</t>
  </si>
  <si>
    <t>OFS České Budějovice</t>
  </si>
  <si>
    <t>OFS Český Krumlov</t>
  </si>
  <si>
    <t>OFS Jindřichův Hradec</t>
  </si>
  <si>
    <t>OFS Písek</t>
  </si>
  <si>
    <t>OFS Prachatice</t>
  </si>
  <si>
    <t>OFS Strakonice</t>
  </si>
  <si>
    <t>OFS Tábor</t>
  </si>
  <si>
    <t>JIHOČESKÝ KFS</t>
  </si>
  <si>
    <t>OFS Benešov</t>
  </si>
  <si>
    <t>OFS Beroun</t>
  </si>
  <si>
    <t>OFS Kladno</t>
  </si>
  <si>
    <t>OFS Kolín</t>
  </si>
  <si>
    <t>OFS Kutná Hora</t>
  </si>
  <si>
    <t>OFS Mělník</t>
  </si>
  <si>
    <t>OFS Mladá Boleslav</t>
  </si>
  <si>
    <t>OFS Nymburk</t>
  </si>
  <si>
    <t>OFS Praha-východ</t>
  </si>
  <si>
    <t>OFS Praha-západ</t>
  </si>
  <si>
    <t>OFS Příbram</t>
  </si>
  <si>
    <t>OFS Rakovník</t>
  </si>
  <si>
    <t>STŘEDOČESKÝ KFS</t>
  </si>
  <si>
    <t>PRAŽSKÝ FS</t>
  </si>
  <si>
    <t>Počet obyvatel:</t>
  </si>
  <si>
    <t>% hráčů - muži</t>
  </si>
  <si>
    <t>% hráček - ženy</t>
  </si>
  <si>
    <t>% členů - muži</t>
  </si>
  <si>
    <t>% členů - ženy</t>
  </si>
  <si>
    <t>% členů - celkem</t>
  </si>
  <si>
    <t>% hráčů - celkem</t>
  </si>
  <si>
    <t>PŘEHLED ČLENSTVÍ KFS A OFS K 1. 7. 2017</t>
  </si>
  <si>
    <t>PŘEHLED ČLENSTVÍ KFS A OFS - SROVNÁNÍ 2016 A 2017</t>
  </si>
  <si>
    <t>OFS Jablonec n. N.</t>
  </si>
  <si>
    <t>Bez rozdílu</t>
  </si>
  <si>
    <t>Nárůst počtu</t>
  </si>
  <si>
    <t>Snížení počtu</t>
  </si>
  <si>
    <t>BAREVNÉ ROZLIŠENÍ VÝSLEDNÝCH HODNOT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</si>
</sst>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/>
      <bottom style="medium">
        <color rgb="FFFFFFFF"/>
      </bottom>
    </border>
    <border>
      <left/>
      <right/>
      <top/>
      <bottom style="medium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FFFFFF"/>
      </left>
      <right/>
      <top style="medium">
        <color rgb="FFFFFFFF"/>
      </top>
      <bottom style="thick">
        <color rgb="FFFFFFFF"/>
      </bottom>
    </border>
    <border>
      <left/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/>
      <bottom style="medium">
        <color rgb="FFFFFFFF"/>
      </bottom>
    </border>
    <border>
      <left/>
      <right/>
      <top style="medium"/>
      <bottom style="medium">
        <color rgb="FFFFFFFF"/>
      </bottom>
    </border>
    <border>
      <left/>
      <right style="medium">
        <color rgb="FFFFFFFF"/>
      </right>
      <top style="medium"/>
      <bottom style="medium">
        <color rgb="FFFFFFF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7" fillId="33" borderId="10" xfId="0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8" fillId="14" borderId="11" xfId="0" applyFont="1" applyFill="1" applyBorder="1" applyAlignment="1">
      <alignment horizontal="left" vertical="center" wrapText="1" readingOrder="1"/>
    </xf>
    <xf numFmtId="0" fontId="8" fillId="14" borderId="12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center" wrapText="1" readingOrder="1"/>
    </xf>
    <xf numFmtId="0" fontId="50" fillId="34" borderId="11" xfId="0" applyFont="1" applyFill="1" applyBorder="1" applyAlignment="1">
      <alignment horizontal="left" vertical="center" wrapText="1" readingOrder="1"/>
    </xf>
    <xf numFmtId="3" fontId="8" fillId="14" borderId="12" xfId="0" applyNumberFormat="1" applyFont="1" applyFill="1" applyBorder="1" applyAlignment="1">
      <alignment horizontal="center" vertical="top" wrapText="1"/>
    </xf>
    <xf numFmtId="3" fontId="49" fillId="35" borderId="11" xfId="0" applyNumberFormat="1" applyFont="1" applyFill="1" applyBorder="1" applyAlignment="1">
      <alignment horizontal="center" vertical="center" wrapText="1" readingOrder="1"/>
    </xf>
    <xf numFmtId="3" fontId="8" fillId="1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3" fontId="11" fillId="14" borderId="15" xfId="0" applyNumberFormat="1" applyFont="1" applyFill="1" applyBorder="1" applyAlignment="1">
      <alignment horizontal="center" vertical="top" wrapText="1"/>
    </xf>
    <xf numFmtId="3" fontId="11" fillId="14" borderId="16" xfId="0" applyNumberFormat="1" applyFont="1" applyFill="1" applyBorder="1" applyAlignment="1">
      <alignment horizontal="center" vertical="top" wrapText="1"/>
    </xf>
    <xf numFmtId="3" fontId="11" fillId="14" borderId="17" xfId="0" applyNumberFormat="1" applyFont="1" applyFill="1" applyBorder="1" applyAlignment="1">
      <alignment horizontal="center" vertical="top" wrapText="1"/>
    </xf>
    <xf numFmtId="3" fontId="11" fillId="14" borderId="18" xfId="0" applyNumberFormat="1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left" vertical="center" wrapText="1" readingOrder="1"/>
    </xf>
    <xf numFmtId="0" fontId="49" fillId="37" borderId="19" xfId="0" applyFont="1" applyFill="1" applyBorder="1" applyAlignment="1">
      <alignment horizontal="left" vertical="center" wrapText="1" readingOrder="1"/>
    </xf>
    <xf numFmtId="0" fontId="49" fillId="37" borderId="19" xfId="0" applyFont="1" applyFill="1" applyBorder="1" applyAlignment="1">
      <alignment horizontal="center" vertical="center" wrapText="1" readingOrder="1"/>
    </xf>
    <xf numFmtId="3" fontId="49" fillId="34" borderId="11" xfId="0" applyNumberFormat="1" applyFont="1" applyFill="1" applyBorder="1" applyAlignment="1">
      <alignment horizontal="center" vertical="center" wrapText="1" readingOrder="1"/>
    </xf>
    <xf numFmtId="3" fontId="48" fillId="14" borderId="11" xfId="0" applyNumberFormat="1" applyFont="1" applyFill="1" applyBorder="1" applyAlignment="1">
      <alignment horizontal="center" vertical="center" wrapText="1" readingOrder="1"/>
    </xf>
    <xf numFmtId="0" fontId="48" fillId="14" borderId="13" xfId="0" applyFont="1" applyFill="1" applyBorder="1" applyAlignment="1">
      <alignment horizontal="left" vertical="center" wrapText="1" readingOrder="1"/>
    </xf>
    <xf numFmtId="0" fontId="49" fillId="34" borderId="16" xfId="0" applyFont="1" applyFill="1" applyBorder="1" applyAlignment="1">
      <alignment horizontal="left" vertical="center" wrapText="1" readingOrder="1"/>
    </xf>
    <xf numFmtId="0" fontId="48" fillId="14" borderId="12" xfId="0" applyFont="1" applyFill="1" applyBorder="1" applyAlignment="1">
      <alignment horizontal="left" vertical="center" wrapText="1" readingOrder="1"/>
    </xf>
    <xf numFmtId="0" fontId="48" fillId="14" borderId="20" xfId="0" applyFont="1" applyFill="1" applyBorder="1" applyAlignment="1">
      <alignment horizontal="left" vertical="center" wrapText="1" readingOrder="1"/>
    </xf>
    <xf numFmtId="0" fontId="50" fillId="34" borderId="16" xfId="0" applyFont="1" applyFill="1" applyBorder="1" applyAlignment="1">
      <alignment horizontal="left" vertical="center" wrapText="1" readingOrder="1"/>
    </xf>
    <xf numFmtId="0" fontId="51" fillId="33" borderId="21" xfId="0" applyFont="1" applyFill="1" applyBorder="1" applyAlignment="1">
      <alignment horizontal="center" vertical="center"/>
    </xf>
    <xf numFmtId="3" fontId="52" fillId="38" borderId="10" xfId="0" applyNumberFormat="1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 vertical="center" wrapText="1" readingOrder="1"/>
    </xf>
    <xf numFmtId="0" fontId="49" fillId="36" borderId="26" xfId="0" applyFont="1" applyFill="1" applyBorder="1" applyAlignment="1">
      <alignment horizontal="center" vertical="center" wrapText="1" readingOrder="1"/>
    </xf>
    <xf numFmtId="0" fontId="48" fillId="14" borderId="27" xfId="0" applyFont="1" applyFill="1" applyBorder="1" applyAlignment="1">
      <alignment horizontal="center" vertical="center" wrapText="1" readingOrder="1"/>
    </xf>
    <xf numFmtId="0" fontId="48" fillId="14" borderId="28" xfId="0" applyFont="1" applyFill="1" applyBorder="1" applyAlignment="1">
      <alignment horizontal="center" vertical="center" wrapText="1" readingOrder="1"/>
    </xf>
    <xf numFmtId="0" fontId="48" fillId="14" borderId="29" xfId="0" applyFont="1" applyFill="1" applyBorder="1" applyAlignment="1">
      <alignment horizontal="center" vertical="center" wrapText="1" readingOrder="1"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8" fillId="14" borderId="30" xfId="0" applyFont="1" applyFill="1" applyBorder="1" applyAlignment="1">
      <alignment horizontal="center" vertical="center" wrapText="1" readingOrder="1"/>
    </xf>
    <xf numFmtId="0" fontId="48" fillId="14" borderId="31" xfId="0" applyFont="1" applyFill="1" applyBorder="1" applyAlignment="1">
      <alignment horizontal="center" vertical="center" wrapText="1" readingOrder="1"/>
    </xf>
    <xf numFmtId="0" fontId="48" fillId="14" borderId="32" xfId="0" applyFont="1" applyFill="1" applyBorder="1" applyAlignment="1">
      <alignment horizontal="center" vertical="center" wrapText="1" readingOrder="1"/>
    </xf>
    <xf numFmtId="3" fontId="52" fillId="38" borderId="33" xfId="0" applyNumberFormat="1" applyFont="1" applyFill="1" applyBorder="1" applyAlignment="1">
      <alignment horizontal="center" vertical="center"/>
    </xf>
    <xf numFmtId="3" fontId="52" fillId="38" borderId="34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94</xdr:row>
      <xdr:rowOff>19050</xdr:rowOff>
    </xdr:from>
    <xdr:to>
      <xdr:col>17</xdr:col>
      <xdr:colOff>57150</xdr:colOff>
      <xdr:row>98</xdr:row>
      <xdr:rowOff>9525</xdr:rowOff>
    </xdr:to>
    <xdr:pic>
      <xdr:nvPicPr>
        <xdr:cNvPr id="1" name="Obrázek 1" descr="Znak Prah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918335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89</xdr:row>
      <xdr:rowOff>0</xdr:rowOff>
    </xdr:from>
    <xdr:to>
      <xdr:col>16</xdr:col>
      <xdr:colOff>609600</xdr:colOff>
      <xdr:row>92</xdr:row>
      <xdr:rowOff>171450</xdr:rowOff>
    </xdr:to>
    <xdr:pic>
      <xdr:nvPicPr>
        <xdr:cNvPr id="2" name="Obrázek 2" descr="St&amp;rcaron;edo&amp;ccaron;eský kraj –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1817370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76</xdr:row>
      <xdr:rowOff>0</xdr:rowOff>
    </xdr:from>
    <xdr:to>
      <xdr:col>16</xdr:col>
      <xdr:colOff>600075</xdr:colOff>
      <xdr:row>79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1562100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68</xdr:row>
      <xdr:rowOff>9525</xdr:rowOff>
    </xdr:from>
    <xdr:to>
      <xdr:col>16</xdr:col>
      <xdr:colOff>609600</xdr:colOff>
      <xdr:row>72</xdr:row>
      <xdr:rowOff>0</xdr:rowOff>
    </xdr:to>
    <xdr:pic>
      <xdr:nvPicPr>
        <xdr:cNvPr id="4" name="Obrázek 4" descr="Plze&amp;ncaron;ský kraj – zna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87350" y="139922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60</xdr:row>
      <xdr:rowOff>0</xdr:rowOff>
    </xdr:from>
    <xdr:to>
      <xdr:col>16</xdr:col>
      <xdr:colOff>609600</xdr:colOff>
      <xdr:row>63</xdr:row>
      <xdr:rowOff>171450</xdr:rowOff>
    </xdr:to>
    <xdr:pic>
      <xdr:nvPicPr>
        <xdr:cNvPr id="5" name="Obrázek 5" descr="Karlovarský kraj – zna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242060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55</xdr:row>
      <xdr:rowOff>9525</xdr:rowOff>
    </xdr:from>
    <xdr:to>
      <xdr:col>16</xdr:col>
      <xdr:colOff>609600</xdr:colOff>
      <xdr:row>59</xdr:row>
      <xdr:rowOff>0</xdr:rowOff>
    </xdr:to>
    <xdr:pic>
      <xdr:nvPicPr>
        <xdr:cNvPr id="6" name="Obrázek 6" descr="Ústecký kraj – zna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87350" y="114395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47</xdr:row>
      <xdr:rowOff>9525</xdr:rowOff>
    </xdr:from>
    <xdr:to>
      <xdr:col>16</xdr:col>
      <xdr:colOff>619125</xdr:colOff>
      <xdr:row>51</xdr:row>
      <xdr:rowOff>0</xdr:rowOff>
    </xdr:to>
    <xdr:pic>
      <xdr:nvPicPr>
        <xdr:cNvPr id="7" name="Obrázek 7" descr="Liberecký kraj – zna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96875" y="98774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552450</xdr:colOff>
      <xdr:row>39</xdr:row>
      <xdr:rowOff>171450</xdr:rowOff>
    </xdr:to>
    <xdr:pic>
      <xdr:nvPicPr>
        <xdr:cNvPr id="8" name="Obrázek 9" descr="Pardubický kraj – zn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75819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9525</xdr:rowOff>
    </xdr:from>
    <xdr:to>
      <xdr:col>16</xdr:col>
      <xdr:colOff>609600</xdr:colOff>
      <xdr:row>35</xdr:row>
      <xdr:rowOff>0</xdr:rowOff>
    </xdr:to>
    <xdr:pic>
      <xdr:nvPicPr>
        <xdr:cNvPr id="9" name="Obrázek 10" descr="Zlínský kraj – zna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87350" y="66008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600075</xdr:colOff>
      <xdr:row>30</xdr:row>
      <xdr:rowOff>0</xdr:rowOff>
    </xdr:to>
    <xdr:pic>
      <xdr:nvPicPr>
        <xdr:cNvPr id="10" name="Obrázek 11" descr="Kraj Vyso&amp;ccaron;ina – zna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87350" y="561022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20</xdr:row>
      <xdr:rowOff>9525</xdr:rowOff>
    </xdr:from>
    <xdr:to>
      <xdr:col>16</xdr:col>
      <xdr:colOff>619125</xdr:colOff>
      <xdr:row>24</xdr:row>
      <xdr:rowOff>0</xdr:rowOff>
    </xdr:to>
    <xdr:pic>
      <xdr:nvPicPr>
        <xdr:cNvPr id="11" name="Obrázek 12" descr="Olomoucký kraj – znak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96875" y="44291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14</xdr:row>
      <xdr:rowOff>9525</xdr:rowOff>
    </xdr:from>
    <xdr:to>
      <xdr:col>16</xdr:col>
      <xdr:colOff>619125</xdr:colOff>
      <xdr:row>17</xdr:row>
      <xdr:rowOff>285750</xdr:rowOff>
    </xdr:to>
    <xdr:pic>
      <xdr:nvPicPr>
        <xdr:cNvPr id="12" name="Obrázek 13" descr="Moravskoslezský kraj – zna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96875" y="3133725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19050</xdr:rowOff>
    </xdr:from>
    <xdr:to>
      <xdr:col>16</xdr:col>
      <xdr:colOff>619125</xdr:colOff>
      <xdr:row>10</xdr:row>
      <xdr:rowOff>104775</xdr:rowOff>
    </xdr:to>
    <xdr:pic>
      <xdr:nvPicPr>
        <xdr:cNvPr id="13" name="Obrázek 14" descr="Jihomoravský kraj – zna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96875" y="17335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42</xdr:row>
      <xdr:rowOff>19050</xdr:rowOff>
    </xdr:from>
    <xdr:to>
      <xdr:col>16</xdr:col>
      <xdr:colOff>619125</xdr:colOff>
      <xdr:row>46</xdr:row>
      <xdr:rowOff>9525</xdr:rowOff>
    </xdr:to>
    <xdr:pic>
      <xdr:nvPicPr>
        <xdr:cNvPr id="14" name="Obrázek 17" descr="Královéhradecký kraj – zna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096875" y="8782050"/>
          <a:ext cx="600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76200</xdr:rowOff>
    </xdr:from>
    <xdr:to>
      <xdr:col>16</xdr:col>
      <xdr:colOff>590550</xdr:colOff>
      <xdr:row>2</xdr:row>
      <xdr:rowOff>142875</xdr:rowOff>
    </xdr:to>
    <xdr:pic>
      <xdr:nvPicPr>
        <xdr:cNvPr id="15" name="Obrázek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154025" y="76200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94</xdr:row>
      <xdr:rowOff>19050</xdr:rowOff>
    </xdr:from>
    <xdr:to>
      <xdr:col>17</xdr:col>
      <xdr:colOff>57150</xdr:colOff>
      <xdr:row>97</xdr:row>
      <xdr:rowOff>180975</xdr:rowOff>
    </xdr:to>
    <xdr:pic>
      <xdr:nvPicPr>
        <xdr:cNvPr id="1" name="Obrázek 1" descr="Znak Prah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90309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89</xdr:row>
      <xdr:rowOff>0</xdr:rowOff>
    </xdr:from>
    <xdr:to>
      <xdr:col>16</xdr:col>
      <xdr:colOff>609600</xdr:colOff>
      <xdr:row>92</xdr:row>
      <xdr:rowOff>161925</xdr:rowOff>
    </xdr:to>
    <xdr:pic>
      <xdr:nvPicPr>
        <xdr:cNvPr id="2" name="Obrázek 2" descr="St&amp;rcaron;edo&amp;ccaron;eský kraj –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180213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76</xdr:row>
      <xdr:rowOff>0</xdr:rowOff>
    </xdr:from>
    <xdr:to>
      <xdr:col>16</xdr:col>
      <xdr:colOff>600075</xdr:colOff>
      <xdr:row>79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1546860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68</xdr:row>
      <xdr:rowOff>9525</xdr:rowOff>
    </xdr:from>
    <xdr:to>
      <xdr:col>16</xdr:col>
      <xdr:colOff>609600</xdr:colOff>
      <xdr:row>71</xdr:row>
      <xdr:rowOff>171450</xdr:rowOff>
    </xdr:to>
    <xdr:pic>
      <xdr:nvPicPr>
        <xdr:cNvPr id="4" name="Obrázek 4" descr="Plze&amp;ncaron;ský kraj – zna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87350" y="138398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60</xdr:row>
      <xdr:rowOff>0</xdr:rowOff>
    </xdr:from>
    <xdr:to>
      <xdr:col>16</xdr:col>
      <xdr:colOff>609600</xdr:colOff>
      <xdr:row>63</xdr:row>
      <xdr:rowOff>161925</xdr:rowOff>
    </xdr:to>
    <xdr:pic>
      <xdr:nvPicPr>
        <xdr:cNvPr id="5" name="Obrázek 5" descr="Karlovarský kraj – zna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22682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55</xdr:row>
      <xdr:rowOff>9525</xdr:rowOff>
    </xdr:from>
    <xdr:to>
      <xdr:col>16</xdr:col>
      <xdr:colOff>609600</xdr:colOff>
      <xdr:row>58</xdr:row>
      <xdr:rowOff>171450</xdr:rowOff>
    </xdr:to>
    <xdr:pic>
      <xdr:nvPicPr>
        <xdr:cNvPr id="6" name="Obrázek 6" descr="Ústecký kraj – zna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87350" y="112871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47</xdr:row>
      <xdr:rowOff>9525</xdr:rowOff>
    </xdr:from>
    <xdr:to>
      <xdr:col>16</xdr:col>
      <xdr:colOff>619125</xdr:colOff>
      <xdr:row>50</xdr:row>
      <xdr:rowOff>171450</xdr:rowOff>
    </xdr:to>
    <xdr:pic>
      <xdr:nvPicPr>
        <xdr:cNvPr id="7" name="Obrázek 7" descr="Liberecký kraj – zna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96875" y="97250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42</xdr:row>
      <xdr:rowOff>9525</xdr:rowOff>
    </xdr:from>
    <xdr:to>
      <xdr:col>16</xdr:col>
      <xdr:colOff>600075</xdr:colOff>
      <xdr:row>45</xdr:row>
      <xdr:rowOff>152400</xdr:rowOff>
    </xdr:to>
    <xdr:pic>
      <xdr:nvPicPr>
        <xdr:cNvPr id="8" name="Obrázek 8" descr="Královéhradecký kraj – zn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87725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552450</xdr:colOff>
      <xdr:row>39</xdr:row>
      <xdr:rowOff>161925</xdr:rowOff>
    </xdr:to>
    <xdr:pic>
      <xdr:nvPicPr>
        <xdr:cNvPr id="9" name="Obrázek 9" descr="Pardubický kraj – zna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758190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9525</xdr:rowOff>
    </xdr:from>
    <xdr:to>
      <xdr:col>16</xdr:col>
      <xdr:colOff>609600</xdr:colOff>
      <xdr:row>34</xdr:row>
      <xdr:rowOff>171450</xdr:rowOff>
    </xdr:to>
    <xdr:pic>
      <xdr:nvPicPr>
        <xdr:cNvPr id="10" name="Obrázek 10" descr="Zlínský kraj – zna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87350" y="66008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600075</xdr:colOff>
      <xdr:row>29</xdr:row>
      <xdr:rowOff>171450</xdr:rowOff>
    </xdr:to>
    <xdr:pic>
      <xdr:nvPicPr>
        <xdr:cNvPr id="11" name="Obrázek 11" descr="Kraj Vyso&amp;ccaron;ina – znak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87350" y="561022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20</xdr:row>
      <xdr:rowOff>9525</xdr:rowOff>
    </xdr:from>
    <xdr:to>
      <xdr:col>16</xdr:col>
      <xdr:colOff>619125</xdr:colOff>
      <xdr:row>23</xdr:row>
      <xdr:rowOff>171450</xdr:rowOff>
    </xdr:to>
    <xdr:pic>
      <xdr:nvPicPr>
        <xdr:cNvPr id="12" name="Obrázek 12" descr="Olomoucký kraj – zna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96875" y="44291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14</xdr:row>
      <xdr:rowOff>9525</xdr:rowOff>
    </xdr:from>
    <xdr:to>
      <xdr:col>16</xdr:col>
      <xdr:colOff>619125</xdr:colOff>
      <xdr:row>17</xdr:row>
      <xdr:rowOff>266700</xdr:rowOff>
    </xdr:to>
    <xdr:pic>
      <xdr:nvPicPr>
        <xdr:cNvPr id="13" name="Obrázek 13" descr="Moravskoslezský kraj – zna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96875" y="3133725"/>
          <a:ext cx="600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19050</xdr:rowOff>
    </xdr:from>
    <xdr:to>
      <xdr:col>16</xdr:col>
      <xdr:colOff>628650</xdr:colOff>
      <xdr:row>10</xdr:row>
      <xdr:rowOff>104775</xdr:rowOff>
    </xdr:to>
    <xdr:pic>
      <xdr:nvPicPr>
        <xdr:cNvPr id="14" name="Obrázek 14" descr="Jihomoravský kraj – zna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06400" y="17335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47625</xdr:rowOff>
    </xdr:from>
    <xdr:to>
      <xdr:col>16</xdr:col>
      <xdr:colOff>590550</xdr:colOff>
      <xdr:row>2</xdr:row>
      <xdr:rowOff>114300</xdr:rowOff>
    </xdr:to>
    <xdr:pic>
      <xdr:nvPicPr>
        <xdr:cNvPr id="15" name="Obrázek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154025" y="47625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94</xdr:row>
      <xdr:rowOff>19050</xdr:rowOff>
    </xdr:from>
    <xdr:to>
      <xdr:col>17</xdr:col>
      <xdr:colOff>57150</xdr:colOff>
      <xdr:row>98</xdr:row>
      <xdr:rowOff>9525</xdr:rowOff>
    </xdr:to>
    <xdr:pic>
      <xdr:nvPicPr>
        <xdr:cNvPr id="1" name="Obrázek 1" descr="Znak Prah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903095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89</xdr:row>
      <xdr:rowOff>0</xdr:rowOff>
    </xdr:from>
    <xdr:to>
      <xdr:col>16</xdr:col>
      <xdr:colOff>609600</xdr:colOff>
      <xdr:row>92</xdr:row>
      <xdr:rowOff>171450</xdr:rowOff>
    </xdr:to>
    <xdr:pic>
      <xdr:nvPicPr>
        <xdr:cNvPr id="2" name="Obrázek 2" descr="St&amp;rcaron;edo&amp;ccaron;eský kraj –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1802130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76</xdr:row>
      <xdr:rowOff>0</xdr:rowOff>
    </xdr:from>
    <xdr:to>
      <xdr:col>16</xdr:col>
      <xdr:colOff>600075</xdr:colOff>
      <xdr:row>79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1546860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68</xdr:row>
      <xdr:rowOff>9525</xdr:rowOff>
    </xdr:from>
    <xdr:to>
      <xdr:col>16</xdr:col>
      <xdr:colOff>609600</xdr:colOff>
      <xdr:row>72</xdr:row>
      <xdr:rowOff>0</xdr:rowOff>
    </xdr:to>
    <xdr:pic>
      <xdr:nvPicPr>
        <xdr:cNvPr id="4" name="Obrázek 4" descr="Plze&amp;ncaron;ský kraj – zna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87350" y="138398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60</xdr:row>
      <xdr:rowOff>0</xdr:rowOff>
    </xdr:from>
    <xdr:to>
      <xdr:col>16</xdr:col>
      <xdr:colOff>609600</xdr:colOff>
      <xdr:row>63</xdr:row>
      <xdr:rowOff>171450</xdr:rowOff>
    </xdr:to>
    <xdr:pic>
      <xdr:nvPicPr>
        <xdr:cNvPr id="5" name="Obrázek 5" descr="Karlovarský kraj – zna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226820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55</xdr:row>
      <xdr:rowOff>9525</xdr:rowOff>
    </xdr:from>
    <xdr:to>
      <xdr:col>16</xdr:col>
      <xdr:colOff>609600</xdr:colOff>
      <xdr:row>59</xdr:row>
      <xdr:rowOff>0</xdr:rowOff>
    </xdr:to>
    <xdr:pic>
      <xdr:nvPicPr>
        <xdr:cNvPr id="6" name="Obrázek 6" descr="Ústecký kraj – zna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87350" y="112871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47</xdr:row>
      <xdr:rowOff>9525</xdr:rowOff>
    </xdr:from>
    <xdr:to>
      <xdr:col>16</xdr:col>
      <xdr:colOff>619125</xdr:colOff>
      <xdr:row>51</xdr:row>
      <xdr:rowOff>0</xdr:rowOff>
    </xdr:to>
    <xdr:pic>
      <xdr:nvPicPr>
        <xdr:cNvPr id="7" name="Obrázek 7" descr="Liberecký kraj – zna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96875" y="97250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42</xdr:row>
      <xdr:rowOff>9525</xdr:rowOff>
    </xdr:from>
    <xdr:to>
      <xdr:col>16</xdr:col>
      <xdr:colOff>600075</xdr:colOff>
      <xdr:row>45</xdr:row>
      <xdr:rowOff>152400</xdr:rowOff>
    </xdr:to>
    <xdr:pic>
      <xdr:nvPicPr>
        <xdr:cNvPr id="8" name="Obrázek 8" descr="Královéhradecký kraj – zn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87725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552450</xdr:colOff>
      <xdr:row>39</xdr:row>
      <xdr:rowOff>171450</xdr:rowOff>
    </xdr:to>
    <xdr:pic>
      <xdr:nvPicPr>
        <xdr:cNvPr id="9" name="Obrázek 9" descr="Pardubický kraj – zna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75819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9525</xdr:rowOff>
    </xdr:from>
    <xdr:to>
      <xdr:col>16</xdr:col>
      <xdr:colOff>609600</xdr:colOff>
      <xdr:row>35</xdr:row>
      <xdr:rowOff>0</xdr:rowOff>
    </xdr:to>
    <xdr:pic>
      <xdr:nvPicPr>
        <xdr:cNvPr id="10" name="Obrázek 10" descr="Zlínský kraj – zna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87350" y="66008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600075</xdr:colOff>
      <xdr:row>30</xdr:row>
      <xdr:rowOff>0</xdr:rowOff>
    </xdr:to>
    <xdr:pic>
      <xdr:nvPicPr>
        <xdr:cNvPr id="11" name="Obrázek 11" descr="Kraj Vyso&amp;ccaron;ina – znak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87350" y="561022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20</xdr:row>
      <xdr:rowOff>9525</xdr:rowOff>
    </xdr:from>
    <xdr:to>
      <xdr:col>16</xdr:col>
      <xdr:colOff>619125</xdr:colOff>
      <xdr:row>24</xdr:row>
      <xdr:rowOff>0</xdr:rowOff>
    </xdr:to>
    <xdr:pic>
      <xdr:nvPicPr>
        <xdr:cNvPr id="12" name="Obrázek 12" descr="Olomoucký kraj – zna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96875" y="442912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14</xdr:row>
      <xdr:rowOff>9525</xdr:rowOff>
    </xdr:from>
    <xdr:to>
      <xdr:col>16</xdr:col>
      <xdr:colOff>619125</xdr:colOff>
      <xdr:row>17</xdr:row>
      <xdr:rowOff>285750</xdr:rowOff>
    </xdr:to>
    <xdr:pic>
      <xdr:nvPicPr>
        <xdr:cNvPr id="13" name="Obrázek 13" descr="Moravskoslezský kraj – zna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96875" y="3133725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19050</xdr:rowOff>
    </xdr:from>
    <xdr:to>
      <xdr:col>16</xdr:col>
      <xdr:colOff>619125</xdr:colOff>
      <xdr:row>10</xdr:row>
      <xdr:rowOff>104775</xdr:rowOff>
    </xdr:to>
    <xdr:pic>
      <xdr:nvPicPr>
        <xdr:cNvPr id="14" name="Obrázek 14" descr="Jihomoravský kraj – zna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096875" y="17335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47625</xdr:rowOff>
    </xdr:from>
    <xdr:to>
      <xdr:col>16</xdr:col>
      <xdr:colOff>590550</xdr:colOff>
      <xdr:row>2</xdr:row>
      <xdr:rowOff>114300</xdr:rowOff>
    </xdr:to>
    <xdr:pic>
      <xdr:nvPicPr>
        <xdr:cNvPr id="15" name="Obrázek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154025" y="47625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Jihomoravsk&#25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Karlovarsk&#253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Plze&#328;sk&#25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Jiho&#269;esk&#253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St&#345;edo&#269;esk&#253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Praha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Jihomoravsk&#253;%202017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Moravskoslezsk&#253;%202017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Olomouck&#253;%202017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Vyso&#269;ina%202017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Zl&#237;nsk&#253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Moravskoslezsk&#253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Pardubick&#253;%202017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Kr&#225;lov&#233;hradeck&#253;%202017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Libereck&#253;%202017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&#218;steck&#253;%202017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Karlovarsk&#253;%20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Plze&#328;sk&#253;%202017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Jiho&#269;esk&#253;%202017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St&#345;edo&#269;esk&#253;%202017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AppData\Local\Microsoft\Windows\Temporary%20Internet%20Files\Content.Outlook\ASSOI2X2\Praha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Olomouck&#25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Vyso&#269;in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Zl&#237;nsk&#253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Pardubick&#25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2016\Kr&#225;lov&#233;hradeck&#253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Libereck&#253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A&#268;R\&#268;lenstv&#237;%20KFS%20a%20OFS\&#218;steck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homoravský KFS"/>
      <sheetName val="OFS Blansko"/>
      <sheetName val="OFS Brno město"/>
      <sheetName val="OFS Brno venkov"/>
      <sheetName val="OFS Břeclav"/>
      <sheetName val="OFS Hodonín"/>
      <sheetName val="OFS Vyškov"/>
      <sheetName val="OFS Znojmo"/>
    </sheetNames>
    <sheetDataSet>
      <sheetData sheetId="0">
        <row r="9133">
          <cell r="B9133">
            <v>3361</v>
          </cell>
          <cell r="C9133">
            <v>3102</v>
          </cell>
          <cell r="D9133">
            <v>261</v>
          </cell>
          <cell r="E9133">
            <v>201</v>
          </cell>
        </row>
        <row r="9134">
          <cell r="B9134">
            <v>4905</v>
          </cell>
          <cell r="C9134">
            <v>4571</v>
          </cell>
          <cell r="D9134">
            <v>334</v>
          </cell>
          <cell r="E9134">
            <v>265</v>
          </cell>
        </row>
        <row r="9135">
          <cell r="B9135">
            <v>5492</v>
          </cell>
          <cell r="C9135">
            <v>5197</v>
          </cell>
          <cell r="D9135">
            <v>173</v>
          </cell>
          <cell r="E9135">
            <v>115</v>
          </cell>
        </row>
        <row r="9136">
          <cell r="B9136">
            <v>5194</v>
          </cell>
          <cell r="C9136">
            <v>4861</v>
          </cell>
          <cell r="D9136">
            <v>186</v>
          </cell>
          <cell r="E9136">
            <v>145</v>
          </cell>
        </row>
        <row r="9137">
          <cell r="B9137">
            <v>6079</v>
          </cell>
          <cell r="C9137">
            <v>5457</v>
          </cell>
          <cell r="D9137">
            <v>309</v>
          </cell>
          <cell r="E9137">
            <v>243</v>
          </cell>
        </row>
        <row r="9138">
          <cell r="B9138">
            <v>3743</v>
          </cell>
          <cell r="C9138">
            <v>3532</v>
          </cell>
          <cell r="D9138">
            <v>111</v>
          </cell>
          <cell r="E9138">
            <v>77</v>
          </cell>
        </row>
        <row r="9139">
          <cell r="B9139">
            <v>5076</v>
          </cell>
          <cell r="C9139">
            <v>4740</v>
          </cell>
          <cell r="D9139">
            <v>249</v>
          </cell>
          <cell r="E9139">
            <v>186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arlovarský KFS"/>
      <sheetName val="OFS Cheb"/>
      <sheetName val="OFS Karlovy Vary"/>
      <sheetName val="OFS Sokolov"/>
    </sheetNames>
    <sheetDataSet>
      <sheetData sheetId="0">
        <row r="9133">
          <cell r="B9133">
            <v>2416</v>
          </cell>
          <cell r="C9133">
            <v>2266</v>
          </cell>
          <cell r="D9133">
            <v>140</v>
          </cell>
          <cell r="E9133">
            <v>96</v>
          </cell>
        </row>
        <row r="9134">
          <cell r="B9134">
            <v>2706</v>
          </cell>
          <cell r="C9134">
            <v>2564</v>
          </cell>
          <cell r="D9134">
            <v>122</v>
          </cell>
          <cell r="E9134">
            <v>92</v>
          </cell>
        </row>
        <row r="9135">
          <cell r="B9135">
            <v>1956</v>
          </cell>
          <cell r="C9135">
            <v>1879</v>
          </cell>
          <cell r="D9135">
            <v>76</v>
          </cell>
          <cell r="E9135">
            <v>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zeňský KFS"/>
      <sheetName val="OFS Domažlice"/>
      <sheetName val="OFS Klatovy"/>
      <sheetName val="OFS Plzeň jih"/>
      <sheetName val="OFS Plzeň město"/>
      <sheetName val="OFS Plzeň sever"/>
      <sheetName val="OFS Rokycany"/>
      <sheetName val="OFS Tachov"/>
    </sheetNames>
    <sheetDataSet>
      <sheetData sheetId="0">
        <row r="9133">
          <cell r="B9133">
            <v>2501</v>
          </cell>
          <cell r="C9133">
            <v>2338</v>
          </cell>
          <cell r="D9133">
            <v>68</v>
          </cell>
          <cell r="E9133">
            <v>49</v>
          </cell>
        </row>
        <row r="9134">
          <cell r="B9134">
            <v>3361</v>
          </cell>
          <cell r="C9134">
            <v>3135</v>
          </cell>
          <cell r="D9134">
            <v>93</v>
          </cell>
          <cell r="E9134">
            <v>60</v>
          </cell>
        </row>
        <row r="9135">
          <cell r="B9135">
            <v>2662</v>
          </cell>
          <cell r="C9135">
            <v>2494</v>
          </cell>
          <cell r="D9135">
            <v>102</v>
          </cell>
          <cell r="E9135">
            <v>63</v>
          </cell>
        </row>
        <row r="9136">
          <cell r="B9136">
            <v>3375</v>
          </cell>
          <cell r="C9136">
            <v>3198</v>
          </cell>
          <cell r="D9136">
            <v>157</v>
          </cell>
          <cell r="E9136">
            <v>133</v>
          </cell>
        </row>
        <row r="9137">
          <cell r="B9137">
            <v>2781</v>
          </cell>
          <cell r="C9137">
            <v>2657</v>
          </cell>
          <cell r="D9137">
            <v>104</v>
          </cell>
          <cell r="E9137">
            <v>74</v>
          </cell>
        </row>
        <row r="9138">
          <cell r="B9138">
            <v>1666</v>
          </cell>
          <cell r="C9138">
            <v>1573</v>
          </cell>
          <cell r="D9138">
            <v>115</v>
          </cell>
          <cell r="E9138">
            <v>95</v>
          </cell>
        </row>
        <row r="9139">
          <cell r="B9139">
            <v>1974</v>
          </cell>
          <cell r="C9139">
            <v>1887</v>
          </cell>
          <cell r="D9139">
            <v>46</v>
          </cell>
          <cell r="E9139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ihočeský KFS"/>
      <sheetName val="OFS Č.Budějovice"/>
      <sheetName val="OFS Č.Krumlov"/>
      <sheetName val="OFS J.Hradec"/>
      <sheetName val="OFS Písek"/>
      <sheetName val="OFS Prachatice"/>
      <sheetName val="OFS Strakonice"/>
      <sheetName val="OFS Tábor"/>
    </sheetNames>
    <sheetDataSet>
      <sheetData sheetId="0">
        <row r="9133">
          <cell r="B9133">
            <v>5163</v>
          </cell>
          <cell r="C9133">
            <v>4858</v>
          </cell>
          <cell r="D9133">
            <v>201</v>
          </cell>
          <cell r="E9133">
            <v>165</v>
          </cell>
        </row>
        <row r="9134">
          <cell r="B9134">
            <v>1935</v>
          </cell>
          <cell r="C9134">
            <v>1832</v>
          </cell>
          <cell r="D9134">
            <v>103</v>
          </cell>
          <cell r="E9134">
            <v>89</v>
          </cell>
        </row>
        <row r="9135">
          <cell r="B9135">
            <v>2659</v>
          </cell>
          <cell r="C9135">
            <v>2512</v>
          </cell>
          <cell r="D9135">
            <v>126</v>
          </cell>
          <cell r="E9135">
            <v>113</v>
          </cell>
        </row>
        <row r="9136">
          <cell r="B9136">
            <v>2569</v>
          </cell>
          <cell r="C9136">
            <v>2432</v>
          </cell>
          <cell r="D9136">
            <v>131</v>
          </cell>
          <cell r="E9136">
            <v>84</v>
          </cell>
        </row>
        <row r="9137">
          <cell r="B9137">
            <v>1888</v>
          </cell>
          <cell r="C9137">
            <v>1796</v>
          </cell>
          <cell r="D9137">
            <v>74</v>
          </cell>
          <cell r="E9137">
            <v>44</v>
          </cell>
        </row>
        <row r="9138">
          <cell r="B9138">
            <v>2644</v>
          </cell>
          <cell r="C9138">
            <v>2512</v>
          </cell>
          <cell r="D9138">
            <v>114</v>
          </cell>
          <cell r="E9138">
            <v>82</v>
          </cell>
        </row>
        <row r="9139">
          <cell r="B9139">
            <v>3303</v>
          </cell>
          <cell r="C9139">
            <v>3099</v>
          </cell>
          <cell r="D9139">
            <v>197</v>
          </cell>
          <cell r="E9139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ředočeský KFS"/>
      <sheetName val="OFS Benešov"/>
      <sheetName val="OFS Beroun"/>
      <sheetName val="OFS Kladno"/>
      <sheetName val="OFS Kolín"/>
      <sheetName val="OFS Kutná Hora"/>
      <sheetName val="OFS Mělník"/>
      <sheetName val="OFS M.Boleslav"/>
      <sheetName val="OFS Nymburk"/>
      <sheetName val="OFS Praha-východ"/>
      <sheetName val="OFS Praha-západ"/>
      <sheetName val="OFS Příbram"/>
      <sheetName val="OFS Rakovník"/>
    </sheetNames>
    <sheetDataSet>
      <sheetData sheetId="0">
        <row r="9133">
          <cell r="B9133">
            <v>5021</v>
          </cell>
          <cell r="C9133">
            <v>4780</v>
          </cell>
          <cell r="D9133">
            <v>196</v>
          </cell>
          <cell r="E9133">
            <v>160</v>
          </cell>
        </row>
        <row r="9134">
          <cell r="B9134">
            <v>3602</v>
          </cell>
          <cell r="C9134">
            <v>3428</v>
          </cell>
          <cell r="D9134">
            <v>152</v>
          </cell>
          <cell r="E9134">
            <v>105</v>
          </cell>
        </row>
        <row r="9135">
          <cell r="B9135">
            <v>4232</v>
          </cell>
          <cell r="C9135">
            <v>4032</v>
          </cell>
          <cell r="D9135">
            <v>166</v>
          </cell>
          <cell r="E9135">
            <v>133</v>
          </cell>
        </row>
        <row r="9136">
          <cell r="B9136">
            <v>4057</v>
          </cell>
          <cell r="C9136">
            <v>3830</v>
          </cell>
          <cell r="D9136">
            <v>186</v>
          </cell>
          <cell r="E9136">
            <v>148</v>
          </cell>
        </row>
        <row r="9137">
          <cell r="B9137">
            <v>3155</v>
          </cell>
          <cell r="C9137">
            <v>2965</v>
          </cell>
          <cell r="D9137">
            <v>200</v>
          </cell>
          <cell r="E9137">
            <v>137</v>
          </cell>
        </row>
        <row r="9138">
          <cell r="B9138">
            <v>3643</v>
          </cell>
          <cell r="C9138">
            <v>3472</v>
          </cell>
          <cell r="D9138">
            <v>173</v>
          </cell>
          <cell r="E9138">
            <v>136</v>
          </cell>
        </row>
        <row r="9139">
          <cell r="B9139">
            <v>4388</v>
          </cell>
          <cell r="C9139">
            <v>4144</v>
          </cell>
          <cell r="D9139">
            <v>240</v>
          </cell>
          <cell r="E9139">
            <v>191</v>
          </cell>
        </row>
        <row r="9140">
          <cell r="B9140">
            <v>4108</v>
          </cell>
          <cell r="C9140">
            <v>3915</v>
          </cell>
          <cell r="D9140">
            <v>212</v>
          </cell>
          <cell r="E9140">
            <v>173</v>
          </cell>
        </row>
        <row r="9141">
          <cell r="B9141">
            <v>4712</v>
          </cell>
          <cell r="C9141">
            <v>4465</v>
          </cell>
          <cell r="D9141">
            <v>138</v>
          </cell>
          <cell r="E9141">
            <v>87</v>
          </cell>
        </row>
        <row r="9142">
          <cell r="B9142">
            <v>4674</v>
          </cell>
          <cell r="C9142">
            <v>4399</v>
          </cell>
          <cell r="D9142">
            <v>197</v>
          </cell>
          <cell r="E9142">
            <v>109</v>
          </cell>
        </row>
        <row r="9143">
          <cell r="B9143">
            <v>4004</v>
          </cell>
          <cell r="C9143">
            <v>3743</v>
          </cell>
          <cell r="D9143">
            <v>143</v>
          </cell>
          <cell r="E9143">
            <v>113</v>
          </cell>
        </row>
        <row r="9144">
          <cell r="B9144">
            <v>2197</v>
          </cell>
          <cell r="C9144">
            <v>2077</v>
          </cell>
          <cell r="D9144">
            <v>104</v>
          </cell>
          <cell r="E9144">
            <v>82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ažský FS"/>
    </sheetNames>
    <sheetDataSet>
      <sheetData sheetId="0">
        <row r="9133">
          <cell r="B9133">
            <v>16033</v>
          </cell>
          <cell r="C9133">
            <v>14917</v>
          </cell>
          <cell r="D9133">
            <v>1091</v>
          </cell>
          <cell r="E9133">
            <v>742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ihomoravský KFS"/>
      <sheetName val="OFS Blansko"/>
      <sheetName val="OFS Brno město"/>
      <sheetName val="OFS Brno venkov"/>
      <sheetName val="OFS Břeclav"/>
      <sheetName val="OFS Hodonín"/>
      <sheetName val="OFS Vyškov"/>
      <sheetName val="OFS Znojmo"/>
    </sheetNames>
    <sheetDataSet>
      <sheetData sheetId="0">
        <row r="10196">
          <cell r="B10196">
            <v>3353</v>
          </cell>
          <cell r="C10196">
            <v>3111</v>
          </cell>
          <cell r="D10196">
            <v>221</v>
          </cell>
          <cell r="E10196">
            <v>158</v>
          </cell>
          <cell r="F10196">
            <v>3574</v>
          </cell>
          <cell r="G10196">
            <v>3269</v>
          </cell>
        </row>
        <row r="10197">
          <cell r="B10197">
            <v>5343</v>
          </cell>
          <cell r="C10197">
            <v>4973</v>
          </cell>
          <cell r="D10197">
            <v>406</v>
          </cell>
          <cell r="E10197">
            <v>332</v>
          </cell>
          <cell r="F10197">
            <v>5749</v>
          </cell>
          <cell r="G10197">
            <v>5305</v>
          </cell>
        </row>
        <row r="10198">
          <cell r="B10198">
            <v>6029</v>
          </cell>
          <cell r="C10198">
            <v>5684</v>
          </cell>
          <cell r="D10198">
            <v>181</v>
          </cell>
          <cell r="E10198">
            <v>131</v>
          </cell>
          <cell r="F10198">
            <v>6210</v>
          </cell>
          <cell r="G10198">
            <v>5815</v>
          </cell>
        </row>
        <row r="10199">
          <cell r="B10199">
            <v>5292</v>
          </cell>
          <cell r="C10199">
            <v>4973</v>
          </cell>
          <cell r="D10199">
            <v>209</v>
          </cell>
          <cell r="E10199">
            <v>151</v>
          </cell>
          <cell r="F10199">
            <v>5501</v>
          </cell>
          <cell r="G10199">
            <v>5124</v>
          </cell>
        </row>
        <row r="10200">
          <cell r="B10200">
            <v>6126</v>
          </cell>
          <cell r="C10200">
            <v>5498</v>
          </cell>
          <cell r="D10200">
            <v>352</v>
          </cell>
          <cell r="E10200">
            <v>283</v>
          </cell>
          <cell r="F10200">
            <v>6478</v>
          </cell>
          <cell r="G10200">
            <v>5781</v>
          </cell>
        </row>
        <row r="10201">
          <cell r="B10201">
            <v>4006</v>
          </cell>
          <cell r="C10201">
            <v>3772</v>
          </cell>
          <cell r="D10201">
            <v>136</v>
          </cell>
          <cell r="E10201">
            <v>94</v>
          </cell>
          <cell r="F10201">
            <v>4142</v>
          </cell>
          <cell r="G10201">
            <v>3866</v>
          </cell>
        </row>
        <row r="10202">
          <cell r="B10202">
            <v>5434</v>
          </cell>
          <cell r="C10202">
            <v>5086</v>
          </cell>
          <cell r="D10202">
            <v>267</v>
          </cell>
          <cell r="E10202">
            <v>208</v>
          </cell>
          <cell r="F10202">
            <v>5701</v>
          </cell>
          <cell r="G10202">
            <v>5294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ravskoslezský KFS"/>
      <sheetName val="OFS Bruntál"/>
      <sheetName val="OFS Frýdek Místek"/>
      <sheetName val="OFS Karviná"/>
      <sheetName val="OFS Nový Jičín"/>
      <sheetName val="OFS Opava"/>
      <sheetName val="OFS Ostrava-město"/>
    </sheetNames>
    <sheetDataSet>
      <sheetData sheetId="0">
        <row r="10196">
          <cell r="B10196">
            <v>3323</v>
          </cell>
          <cell r="C10196">
            <v>3153</v>
          </cell>
          <cell r="D10196">
            <v>223</v>
          </cell>
          <cell r="E10196">
            <v>188</v>
          </cell>
          <cell r="F10196">
            <v>3546</v>
          </cell>
          <cell r="G10196">
            <v>3341</v>
          </cell>
        </row>
        <row r="10197">
          <cell r="B10197">
            <v>4764</v>
          </cell>
          <cell r="C10197">
            <v>4419</v>
          </cell>
          <cell r="D10197">
            <v>179</v>
          </cell>
          <cell r="E10197">
            <v>127</v>
          </cell>
          <cell r="F10197">
            <v>4943</v>
          </cell>
          <cell r="G10197">
            <v>4546</v>
          </cell>
        </row>
        <row r="10198">
          <cell r="B10198">
            <v>3960</v>
          </cell>
          <cell r="C10198">
            <v>3582</v>
          </cell>
          <cell r="D10198">
            <v>228</v>
          </cell>
          <cell r="E10198">
            <v>141</v>
          </cell>
          <cell r="F10198">
            <v>4188</v>
          </cell>
          <cell r="G10198">
            <v>3723</v>
          </cell>
        </row>
        <row r="10199">
          <cell r="B10199">
            <v>4869</v>
          </cell>
          <cell r="C10199">
            <v>4582</v>
          </cell>
          <cell r="D10199">
            <v>297</v>
          </cell>
          <cell r="E10199">
            <v>212</v>
          </cell>
          <cell r="F10199">
            <v>5166</v>
          </cell>
          <cell r="G10199">
            <v>4794</v>
          </cell>
        </row>
        <row r="10200">
          <cell r="B10200">
            <v>6432</v>
          </cell>
          <cell r="C10200">
            <v>6056</v>
          </cell>
          <cell r="D10200">
            <v>302</v>
          </cell>
          <cell r="E10200">
            <v>232</v>
          </cell>
          <cell r="F10200">
            <v>6734</v>
          </cell>
          <cell r="G10200">
            <v>6288</v>
          </cell>
        </row>
        <row r="10201">
          <cell r="B10201">
            <v>5161</v>
          </cell>
          <cell r="C10201">
            <v>4815</v>
          </cell>
          <cell r="D10201">
            <v>270</v>
          </cell>
          <cell r="E10201">
            <v>226</v>
          </cell>
          <cell r="F10201">
            <v>5431</v>
          </cell>
          <cell r="G10201">
            <v>5041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lomoucký KFS"/>
      <sheetName val="OFS Olomouc"/>
      <sheetName val="OFS Prostějov"/>
      <sheetName val="OFS Přerov"/>
      <sheetName val="OFS Jeseník"/>
      <sheetName val="OFS Šumperk"/>
    </sheetNames>
    <sheetDataSet>
      <sheetData sheetId="1">
        <row r="10196">
          <cell r="B10196">
            <v>6499</v>
          </cell>
          <cell r="C10196">
            <v>5973</v>
          </cell>
          <cell r="D10196">
            <v>341</v>
          </cell>
          <cell r="E10196">
            <v>250</v>
          </cell>
          <cell r="F10196">
            <v>6840</v>
          </cell>
          <cell r="G10196">
            <v>6223</v>
          </cell>
        </row>
      </sheetData>
      <sheetData sheetId="2">
        <row r="10196">
          <cell r="B10196">
            <v>3329</v>
          </cell>
          <cell r="C10196">
            <v>3123</v>
          </cell>
          <cell r="D10196">
            <v>244</v>
          </cell>
          <cell r="E10196">
            <v>209</v>
          </cell>
          <cell r="F10196">
            <v>3573</v>
          </cell>
          <cell r="G10196">
            <v>3332</v>
          </cell>
        </row>
      </sheetData>
      <sheetData sheetId="3">
        <row r="10196">
          <cell r="B10196">
            <v>3613</v>
          </cell>
          <cell r="C10196">
            <v>3372</v>
          </cell>
          <cell r="D10196">
            <v>193</v>
          </cell>
          <cell r="E10196">
            <v>141</v>
          </cell>
          <cell r="F10196">
            <v>3806</v>
          </cell>
          <cell r="G10196">
            <v>3513</v>
          </cell>
        </row>
      </sheetData>
      <sheetData sheetId="4">
        <row r="10196">
          <cell r="B10196">
            <v>1460</v>
          </cell>
          <cell r="C10196">
            <v>1365</v>
          </cell>
          <cell r="D10196">
            <v>83</v>
          </cell>
          <cell r="E10196">
            <v>51</v>
          </cell>
          <cell r="F10196">
            <v>1543</v>
          </cell>
          <cell r="G10196">
            <v>1416</v>
          </cell>
        </row>
      </sheetData>
      <sheetData sheetId="5">
        <row r="10196">
          <cell r="B10196">
            <v>3781</v>
          </cell>
          <cell r="C10196">
            <v>3534</v>
          </cell>
          <cell r="D10196">
            <v>142</v>
          </cell>
          <cell r="E10196">
            <v>103</v>
          </cell>
          <cell r="F10196">
            <v>3923</v>
          </cell>
          <cell r="G10196">
            <v>3637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ysočina KFS"/>
      <sheetName val="OFS H.Brod"/>
      <sheetName val="OFS Jihlava"/>
      <sheetName val="OFS Pelhřimov"/>
      <sheetName val="OFS Třebíč"/>
      <sheetName val="OFS Žďár n.S."/>
    </sheetNames>
    <sheetDataSet>
      <sheetData sheetId="0">
        <row r="10196">
          <cell r="B10196">
            <v>3962</v>
          </cell>
          <cell r="C10196">
            <v>3699</v>
          </cell>
          <cell r="D10196">
            <v>161</v>
          </cell>
          <cell r="E10196">
            <v>109</v>
          </cell>
          <cell r="F10196">
            <v>4123</v>
          </cell>
          <cell r="G10196">
            <v>3808</v>
          </cell>
        </row>
        <row r="10197">
          <cell r="B10197">
            <v>3333</v>
          </cell>
          <cell r="C10197">
            <v>3186</v>
          </cell>
          <cell r="D10197">
            <v>124</v>
          </cell>
          <cell r="E10197">
            <v>107</v>
          </cell>
          <cell r="F10197">
            <v>3457</v>
          </cell>
          <cell r="G10197">
            <v>3293</v>
          </cell>
        </row>
        <row r="10198">
          <cell r="B10198">
            <v>2517</v>
          </cell>
          <cell r="C10198">
            <v>2381</v>
          </cell>
          <cell r="D10198">
            <v>54</v>
          </cell>
          <cell r="E10198">
            <v>41</v>
          </cell>
          <cell r="F10198">
            <v>2571</v>
          </cell>
          <cell r="G10198">
            <v>2422</v>
          </cell>
        </row>
        <row r="10199">
          <cell r="B10199">
            <v>4716</v>
          </cell>
          <cell r="C10199">
            <v>4370</v>
          </cell>
          <cell r="D10199">
            <v>313</v>
          </cell>
          <cell r="E10199">
            <v>264</v>
          </cell>
          <cell r="F10199">
            <v>5029</v>
          </cell>
          <cell r="G10199">
            <v>4634</v>
          </cell>
        </row>
        <row r="10200">
          <cell r="B10200">
            <v>4122</v>
          </cell>
          <cell r="C10200">
            <v>3904</v>
          </cell>
          <cell r="D10200">
            <v>198</v>
          </cell>
          <cell r="E10200">
            <v>170</v>
          </cell>
          <cell r="F10200">
            <v>4320</v>
          </cell>
          <cell r="G10200">
            <v>4074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Zlínský KFS"/>
      <sheetName val="OFS Kroměříž"/>
      <sheetName val="OFS U.Hradiště"/>
      <sheetName val="OFS Vsetín"/>
      <sheetName val="OFS Zlín"/>
    </sheetNames>
    <sheetDataSet>
      <sheetData sheetId="0">
        <row r="10196">
          <cell r="B10196">
            <v>3832</v>
          </cell>
          <cell r="C10196">
            <v>3525</v>
          </cell>
          <cell r="D10196">
            <v>275</v>
          </cell>
          <cell r="E10196">
            <v>207</v>
          </cell>
          <cell r="F10196">
            <v>4107</v>
          </cell>
          <cell r="G10196">
            <v>3732</v>
          </cell>
        </row>
        <row r="10197">
          <cell r="B10197">
            <v>6700</v>
          </cell>
          <cell r="C10197">
            <v>6096</v>
          </cell>
          <cell r="D10197">
            <v>517</v>
          </cell>
          <cell r="E10197">
            <v>414</v>
          </cell>
          <cell r="F10197">
            <v>7217</v>
          </cell>
          <cell r="G10197">
            <v>6510</v>
          </cell>
        </row>
        <row r="10198">
          <cell r="B10198">
            <v>5143</v>
          </cell>
          <cell r="C10198">
            <v>4790</v>
          </cell>
          <cell r="D10198">
            <v>258</v>
          </cell>
          <cell r="E10198">
            <v>214</v>
          </cell>
          <cell r="F10198">
            <v>5401</v>
          </cell>
          <cell r="G10198">
            <v>5004</v>
          </cell>
        </row>
        <row r="10199">
          <cell r="B10199">
            <v>8069</v>
          </cell>
          <cell r="C10199">
            <v>7360</v>
          </cell>
          <cell r="D10199">
            <v>455</v>
          </cell>
          <cell r="E10199">
            <v>364</v>
          </cell>
          <cell r="F10199">
            <v>8524</v>
          </cell>
          <cell r="G10199">
            <v>7724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ravskoslezský KFS"/>
      <sheetName val="OFS Bruntál"/>
      <sheetName val="OFS Frýdek Místek"/>
      <sheetName val="OFS Karviná"/>
      <sheetName val="OFS Nový Jičín"/>
      <sheetName val="OFS Opava"/>
      <sheetName val="OFS Ostrava město"/>
    </sheetNames>
    <sheetDataSet>
      <sheetData sheetId="0">
        <row r="9133">
          <cell r="B9133">
            <v>3147</v>
          </cell>
          <cell r="C9133">
            <v>2970</v>
          </cell>
          <cell r="D9133">
            <v>190</v>
          </cell>
          <cell r="E9133">
            <v>147</v>
          </cell>
        </row>
        <row r="9134">
          <cell r="B9134">
            <v>4252</v>
          </cell>
          <cell r="C9134">
            <v>3909</v>
          </cell>
          <cell r="D9134">
            <v>154</v>
          </cell>
          <cell r="E9134">
            <v>102</v>
          </cell>
        </row>
        <row r="9135">
          <cell r="B9135">
            <v>3518</v>
          </cell>
          <cell r="C9135">
            <v>3190</v>
          </cell>
          <cell r="D9135">
            <v>203</v>
          </cell>
          <cell r="E9135">
            <v>94</v>
          </cell>
        </row>
        <row r="9136">
          <cell r="B9136">
            <v>4543</v>
          </cell>
          <cell r="C9136">
            <v>4272</v>
          </cell>
          <cell r="D9136">
            <v>268</v>
          </cell>
          <cell r="E9136">
            <v>191</v>
          </cell>
        </row>
        <row r="9137">
          <cell r="B9137">
            <v>5991</v>
          </cell>
          <cell r="C9137">
            <v>5623</v>
          </cell>
          <cell r="D9137">
            <v>234</v>
          </cell>
          <cell r="E9137">
            <v>174</v>
          </cell>
        </row>
        <row r="9138">
          <cell r="B9138">
            <v>4510</v>
          </cell>
          <cell r="C9138">
            <v>4215</v>
          </cell>
          <cell r="D9138">
            <v>190</v>
          </cell>
          <cell r="E9138">
            <v>157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rdubický KFS"/>
      <sheetName val="OFS Chrudim"/>
      <sheetName val="OFS Pardubice"/>
      <sheetName val="OFS Svitavy"/>
      <sheetName val="OFS Ústí n.O."/>
    </sheetNames>
    <sheetDataSet>
      <sheetData sheetId="0">
        <row r="10196">
          <cell r="B10196">
            <v>3746</v>
          </cell>
          <cell r="C10196">
            <v>3482</v>
          </cell>
          <cell r="D10196">
            <v>204</v>
          </cell>
          <cell r="E10196">
            <v>170</v>
          </cell>
          <cell r="F10196">
            <v>3950</v>
          </cell>
          <cell r="G10196">
            <v>3652</v>
          </cell>
        </row>
        <row r="10197">
          <cell r="B10197">
            <v>5042</v>
          </cell>
          <cell r="C10197">
            <v>4726</v>
          </cell>
          <cell r="D10197">
            <v>321</v>
          </cell>
          <cell r="E10197">
            <v>266</v>
          </cell>
          <cell r="F10197">
            <v>5363</v>
          </cell>
          <cell r="G10197">
            <v>4992</v>
          </cell>
        </row>
        <row r="10198">
          <cell r="B10198">
            <v>3289</v>
          </cell>
          <cell r="C10198">
            <v>3044</v>
          </cell>
          <cell r="D10198">
            <v>132</v>
          </cell>
          <cell r="E10198">
            <v>80</v>
          </cell>
          <cell r="F10198">
            <v>3421</v>
          </cell>
          <cell r="G10198">
            <v>3124</v>
          </cell>
        </row>
        <row r="10199">
          <cell r="B10199">
            <v>3904</v>
          </cell>
          <cell r="C10199">
            <v>3652</v>
          </cell>
          <cell r="D10199">
            <v>184</v>
          </cell>
          <cell r="E10199">
            <v>154</v>
          </cell>
          <cell r="F10199">
            <v>4088</v>
          </cell>
          <cell r="G10199">
            <v>3806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rálovéhradecký KFS"/>
      <sheetName val="OFS Hradec Králové"/>
      <sheetName val="OFS Jičín"/>
      <sheetName val="OFS Náchod"/>
      <sheetName val="OFS Rychnov n.K."/>
      <sheetName val="OFS Trutnov"/>
    </sheetNames>
    <sheetDataSet>
      <sheetData sheetId="0">
        <row r="10196">
          <cell r="B10196">
            <v>5151</v>
          </cell>
          <cell r="C10196">
            <v>4797</v>
          </cell>
          <cell r="D10196">
            <v>361</v>
          </cell>
          <cell r="E10196">
            <v>312</v>
          </cell>
          <cell r="F10196">
            <v>5512</v>
          </cell>
          <cell r="G10196">
            <v>5109</v>
          </cell>
        </row>
        <row r="10197">
          <cell r="B10197">
            <v>2007</v>
          </cell>
          <cell r="C10197">
            <v>1890</v>
          </cell>
          <cell r="D10197">
            <v>65</v>
          </cell>
          <cell r="E10197">
            <v>45</v>
          </cell>
          <cell r="F10197">
            <v>2072</v>
          </cell>
          <cell r="G10197">
            <v>1935</v>
          </cell>
        </row>
        <row r="10198">
          <cell r="B10198">
            <v>2901</v>
          </cell>
          <cell r="C10198">
            <v>2686</v>
          </cell>
          <cell r="D10198">
            <v>171</v>
          </cell>
          <cell r="E10198">
            <v>99</v>
          </cell>
          <cell r="F10198">
            <v>3072</v>
          </cell>
          <cell r="G10198">
            <v>2785</v>
          </cell>
        </row>
        <row r="10199">
          <cell r="B10199">
            <v>2880</v>
          </cell>
          <cell r="C10199">
            <v>2667</v>
          </cell>
          <cell r="D10199">
            <v>183</v>
          </cell>
          <cell r="E10199">
            <v>136</v>
          </cell>
          <cell r="F10199">
            <v>3063</v>
          </cell>
          <cell r="G10199">
            <v>2803</v>
          </cell>
        </row>
        <row r="10200">
          <cell r="B10200">
            <v>2952</v>
          </cell>
          <cell r="C10200">
            <v>2747</v>
          </cell>
          <cell r="D10200">
            <v>160</v>
          </cell>
          <cell r="E10200">
            <v>106</v>
          </cell>
          <cell r="F10200">
            <v>3112</v>
          </cell>
          <cell r="G10200">
            <v>2853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berecký KFS"/>
      <sheetName val="OFS Česká Lípa"/>
      <sheetName val="OFS Jablonec"/>
      <sheetName val="OFS Liberec"/>
      <sheetName val="OFS Semily"/>
    </sheetNames>
    <sheetDataSet>
      <sheetData sheetId="0">
        <row r="10196">
          <cell r="B10196">
            <v>2395</v>
          </cell>
          <cell r="C10196">
            <v>2250</v>
          </cell>
          <cell r="D10196">
            <v>89</v>
          </cell>
          <cell r="E10196">
            <v>60</v>
          </cell>
          <cell r="F10196">
            <v>2484</v>
          </cell>
          <cell r="G10196">
            <v>2310</v>
          </cell>
        </row>
        <row r="10197">
          <cell r="B10197">
            <v>2286</v>
          </cell>
          <cell r="C10197">
            <v>2113</v>
          </cell>
          <cell r="D10197">
            <v>118</v>
          </cell>
          <cell r="E10197">
            <v>97</v>
          </cell>
          <cell r="F10197">
            <v>2404</v>
          </cell>
          <cell r="G10197">
            <v>2210</v>
          </cell>
        </row>
        <row r="10198">
          <cell r="B10198">
            <v>3790</v>
          </cell>
          <cell r="C10198">
            <v>3569</v>
          </cell>
          <cell r="D10198">
            <v>239</v>
          </cell>
          <cell r="E10198">
            <v>173</v>
          </cell>
          <cell r="F10198">
            <v>4029</v>
          </cell>
          <cell r="G10198">
            <v>3742</v>
          </cell>
        </row>
        <row r="10199">
          <cell r="B10199">
            <v>2636</v>
          </cell>
          <cell r="C10199">
            <v>2441</v>
          </cell>
          <cell r="D10199">
            <v>137</v>
          </cell>
          <cell r="E10199">
            <v>104</v>
          </cell>
          <cell r="F10199">
            <v>2773</v>
          </cell>
          <cell r="G10199">
            <v>2545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Ústecký KFS"/>
      <sheetName val="OFS Děčín"/>
      <sheetName val="OFS Chomutov"/>
      <sheetName val="OFS Litoměřice"/>
      <sheetName val="OFS Louny"/>
      <sheetName val="OFS Most"/>
      <sheetName val="OFS Teplice"/>
      <sheetName val="OFS Ústí n.L."/>
    </sheetNames>
    <sheetDataSet>
      <sheetData sheetId="0">
        <row r="10196">
          <cell r="B10196">
            <v>3353</v>
          </cell>
          <cell r="C10196">
            <v>3111</v>
          </cell>
          <cell r="D10196">
            <v>221</v>
          </cell>
          <cell r="E10196">
            <v>158</v>
          </cell>
          <cell r="F10196">
            <v>3574</v>
          </cell>
          <cell r="G10196">
            <v>3269</v>
          </cell>
        </row>
        <row r="10197">
          <cell r="B10197">
            <v>2594</v>
          </cell>
          <cell r="C10197">
            <v>2436</v>
          </cell>
          <cell r="D10197">
            <v>106</v>
          </cell>
          <cell r="E10197">
            <v>78</v>
          </cell>
          <cell r="F10197">
            <v>2700</v>
          </cell>
          <cell r="G10197">
            <v>2514</v>
          </cell>
        </row>
        <row r="10198">
          <cell r="B10198">
            <v>4781</v>
          </cell>
          <cell r="C10198">
            <v>4561</v>
          </cell>
          <cell r="D10198">
            <v>225</v>
          </cell>
          <cell r="E10198">
            <v>171</v>
          </cell>
          <cell r="F10198">
            <v>5006</v>
          </cell>
          <cell r="G10198">
            <v>4732</v>
          </cell>
        </row>
        <row r="10199">
          <cell r="B10199">
            <v>3019</v>
          </cell>
          <cell r="C10199">
            <v>2896</v>
          </cell>
          <cell r="D10199">
            <v>140</v>
          </cell>
          <cell r="E10199">
            <v>108</v>
          </cell>
          <cell r="F10199">
            <v>3159</v>
          </cell>
          <cell r="G10199">
            <v>3004</v>
          </cell>
        </row>
        <row r="10200">
          <cell r="B10200">
            <v>1522</v>
          </cell>
          <cell r="C10200">
            <v>1417</v>
          </cell>
          <cell r="D10200">
            <v>65</v>
          </cell>
          <cell r="E10200">
            <v>44</v>
          </cell>
          <cell r="F10200">
            <v>1587</v>
          </cell>
          <cell r="G10200">
            <v>1461</v>
          </cell>
        </row>
        <row r="10201">
          <cell r="B10201">
            <v>3103</v>
          </cell>
          <cell r="C10201">
            <v>2937</v>
          </cell>
          <cell r="D10201">
            <v>142</v>
          </cell>
          <cell r="E10201">
            <v>122</v>
          </cell>
          <cell r="F10201">
            <v>3245</v>
          </cell>
          <cell r="G10201">
            <v>3059</v>
          </cell>
        </row>
        <row r="10202">
          <cell r="B10202">
            <v>2356</v>
          </cell>
          <cell r="C10202">
            <v>2225</v>
          </cell>
          <cell r="D10202">
            <v>158</v>
          </cell>
          <cell r="E10202">
            <v>118</v>
          </cell>
          <cell r="F10202">
            <v>2514</v>
          </cell>
          <cell r="G10202">
            <v>2343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arlovarský KFS"/>
      <sheetName val="OFS Cheb"/>
      <sheetName val="OFS Karlovy Vary"/>
      <sheetName val="OFS Sokolov"/>
    </sheetNames>
    <sheetDataSet>
      <sheetData sheetId="0">
        <row r="10196">
          <cell r="B10196">
            <v>2677</v>
          </cell>
          <cell r="C10196">
            <v>2511</v>
          </cell>
          <cell r="D10196">
            <v>163</v>
          </cell>
          <cell r="E10196">
            <v>110</v>
          </cell>
          <cell r="F10196">
            <v>2840</v>
          </cell>
          <cell r="G10196">
            <v>2621</v>
          </cell>
        </row>
        <row r="10197">
          <cell r="B10197">
            <v>3001</v>
          </cell>
          <cell r="C10197">
            <v>2860</v>
          </cell>
          <cell r="D10197">
            <v>121</v>
          </cell>
          <cell r="E10197">
            <v>93</v>
          </cell>
          <cell r="F10197">
            <v>3122</v>
          </cell>
          <cell r="G10197">
            <v>2953</v>
          </cell>
        </row>
        <row r="10198">
          <cell r="B10198">
            <v>2115</v>
          </cell>
          <cell r="C10198">
            <v>2027</v>
          </cell>
          <cell r="D10198">
            <v>90</v>
          </cell>
          <cell r="E10198">
            <v>63</v>
          </cell>
          <cell r="F10198">
            <v>2205</v>
          </cell>
          <cell r="G10198">
            <v>2090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lzeňský KFS"/>
      <sheetName val="OFS Domažlice"/>
      <sheetName val="OFS Klatovy"/>
      <sheetName val="OFS Plzeň jih"/>
      <sheetName val="OFS Plzeň město"/>
      <sheetName val="OFS Plzeň sever"/>
      <sheetName val="OFS Rokycany"/>
      <sheetName val="OFS Tachov"/>
    </sheetNames>
    <sheetDataSet>
      <sheetData sheetId="0">
        <row r="10196">
          <cell r="B10196">
            <v>2625</v>
          </cell>
          <cell r="C10196">
            <v>2457</v>
          </cell>
          <cell r="D10196">
            <v>94</v>
          </cell>
          <cell r="E10196">
            <v>76</v>
          </cell>
          <cell r="F10196">
            <v>2719</v>
          </cell>
          <cell r="G10196">
            <v>2533</v>
          </cell>
        </row>
        <row r="10197">
          <cell r="B10197">
            <v>3564</v>
          </cell>
          <cell r="C10197">
            <v>3327</v>
          </cell>
          <cell r="D10197">
            <v>125</v>
          </cell>
          <cell r="E10197">
            <v>87</v>
          </cell>
          <cell r="F10197">
            <v>3689</v>
          </cell>
          <cell r="G10197">
            <v>3414</v>
          </cell>
        </row>
        <row r="10198">
          <cell r="B10198">
            <v>2847</v>
          </cell>
          <cell r="C10198">
            <v>2656</v>
          </cell>
          <cell r="D10198">
            <v>129</v>
          </cell>
          <cell r="E10198">
            <v>85</v>
          </cell>
          <cell r="F10198">
            <v>2976</v>
          </cell>
          <cell r="G10198">
            <v>2741</v>
          </cell>
        </row>
        <row r="10199">
          <cell r="B10199">
            <v>3801</v>
          </cell>
          <cell r="C10199">
            <v>3658</v>
          </cell>
          <cell r="D10199">
            <v>189</v>
          </cell>
          <cell r="E10199">
            <v>164</v>
          </cell>
          <cell r="F10199">
            <v>3990</v>
          </cell>
          <cell r="G10199">
            <v>3822</v>
          </cell>
        </row>
        <row r="10200">
          <cell r="B10200">
            <v>3120</v>
          </cell>
          <cell r="C10200">
            <v>2953</v>
          </cell>
          <cell r="D10200">
            <v>120</v>
          </cell>
          <cell r="E10200">
            <v>98</v>
          </cell>
          <cell r="F10200">
            <v>3240</v>
          </cell>
          <cell r="G10200">
            <v>3051</v>
          </cell>
        </row>
        <row r="10201">
          <cell r="B10201">
            <v>1765</v>
          </cell>
          <cell r="C10201">
            <v>1686</v>
          </cell>
          <cell r="D10201">
            <v>138</v>
          </cell>
          <cell r="E10201">
            <v>116</v>
          </cell>
          <cell r="F10201">
            <v>1903</v>
          </cell>
          <cell r="G10201">
            <v>1802</v>
          </cell>
        </row>
        <row r="10202">
          <cell r="B10202">
            <v>2143</v>
          </cell>
          <cell r="C10202">
            <v>2043</v>
          </cell>
          <cell r="D10202">
            <v>65</v>
          </cell>
          <cell r="E10202">
            <v>44</v>
          </cell>
          <cell r="F10202">
            <v>2208</v>
          </cell>
          <cell r="G10202">
            <v>2087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ihočeský KFS"/>
      <sheetName val="OFS Č.Budějovice"/>
      <sheetName val="OFS Č.Krumlov"/>
      <sheetName val="OFS J.Hradec"/>
      <sheetName val="OFS Písek"/>
      <sheetName val="OFS Prachatice"/>
      <sheetName val="OFS Strakonice"/>
      <sheetName val="OFS Tábor"/>
    </sheetNames>
    <sheetDataSet>
      <sheetData sheetId="0">
        <row r="10196">
          <cell r="B10196">
            <v>5505</v>
          </cell>
          <cell r="C10196">
            <v>5202</v>
          </cell>
          <cell r="D10196">
            <v>231</v>
          </cell>
          <cell r="E10196">
            <v>195</v>
          </cell>
          <cell r="F10196">
            <v>5736</v>
          </cell>
          <cell r="G10196">
            <v>5397</v>
          </cell>
        </row>
        <row r="10197">
          <cell r="B10197">
            <v>2072</v>
          </cell>
          <cell r="C10197">
            <v>1965</v>
          </cell>
          <cell r="D10197">
            <v>104</v>
          </cell>
          <cell r="E10197">
            <v>86</v>
          </cell>
          <cell r="F10197">
            <v>2176</v>
          </cell>
          <cell r="G10197">
            <v>2051</v>
          </cell>
        </row>
        <row r="10198">
          <cell r="B10198">
            <v>2749</v>
          </cell>
          <cell r="C10198">
            <v>2600</v>
          </cell>
          <cell r="D10198">
            <v>131</v>
          </cell>
          <cell r="E10198">
            <v>111</v>
          </cell>
          <cell r="F10198">
            <v>2880</v>
          </cell>
          <cell r="G10198">
            <v>2711</v>
          </cell>
        </row>
        <row r="10199">
          <cell r="B10199">
            <v>2640</v>
          </cell>
          <cell r="C10199">
            <v>2487</v>
          </cell>
          <cell r="D10199">
            <v>160</v>
          </cell>
          <cell r="E10199">
            <v>107</v>
          </cell>
          <cell r="F10199">
            <v>2800</v>
          </cell>
          <cell r="G10199">
            <v>2594</v>
          </cell>
        </row>
        <row r="10200">
          <cell r="B10200">
            <v>1932</v>
          </cell>
          <cell r="C10200">
            <v>1835</v>
          </cell>
          <cell r="D10200">
            <v>86</v>
          </cell>
          <cell r="E10200">
            <v>53</v>
          </cell>
          <cell r="F10200">
            <v>2018</v>
          </cell>
          <cell r="G10200">
            <v>1888</v>
          </cell>
        </row>
        <row r="10201">
          <cell r="B10201">
            <v>2771</v>
          </cell>
          <cell r="C10201">
            <v>2635</v>
          </cell>
          <cell r="D10201">
            <v>141</v>
          </cell>
          <cell r="E10201">
            <v>105</v>
          </cell>
          <cell r="F10201">
            <v>2912</v>
          </cell>
          <cell r="G10201">
            <v>2740</v>
          </cell>
        </row>
        <row r="10202">
          <cell r="B10202">
            <v>3433</v>
          </cell>
          <cell r="C10202">
            <v>3264</v>
          </cell>
          <cell r="D10202">
            <v>155</v>
          </cell>
          <cell r="E10202">
            <v>125</v>
          </cell>
          <cell r="F10202">
            <v>3588</v>
          </cell>
          <cell r="G10202">
            <v>3389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ředočeský KFS"/>
      <sheetName val="OFS Benešov"/>
      <sheetName val="OFS Beroun"/>
      <sheetName val="OFS Kladno"/>
      <sheetName val="OFS Kolín"/>
      <sheetName val="OFS Kutná Hora"/>
      <sheetName val="OFS Mělník"/>
      <sheetName val="OFS M.Boleslav"/>
      <sheetName val="OFS Nymburk"/>
      <sheetName val="OFS Praha východ"/>
      <sheetName val="OFS Praha západ"/>
      <sheetName val="OFS Příbram"/>
      <sheetName val="OFS Rakovník"/>
    </sheetNames>
    <sheetDataSet>
      <sheetData sheetId="0">
        <row r="10196">
          <cell r="B10196">
            <v>5460</v>
          </cell>
          <cell r="C10196">
            <v>5211</v>
          </cell>
          <cell r="D10196">
            <v>226</v>
          </cell>
          <cell r="E10196">
            <v>189</v>
          </cell>
          <cell r="F10196">
            <v>5686</v>
          </cell>
          <cell r="G10196">
            <v>5400</v>
          </cell>
        </row>
        <row r="10197">
          <cell r="B10197">
            <v>3964</v>
          </cell>
          <cell r="C10197">
            <v>3763</v>
          </cell>
          <cell r="D10197">
            <v>167</v>
          </cell>
          <cell r="E10197">
            <v>115</v>
          </cell>
          <cell r="F10197">
            <v>4131</v>
          </cell>
          <cell r="G10197">
            <v>3878</v>
          </cell>
        </row>
        <row r="10198">
          <cell r="B10198">
            <v>4828</v>
          </cell>
          <cell r="C10198">
            <v>4548</v>
          </cell>
          <cell r="D10198">
            <v>192</v>
          </cell>
          <cell r="E10198">
            <v>148</v>
          </cell>
          <cell r="F10198">
            <v>5020</v>
          </cell>
          <cell r="G10198">
            <v>4696</v>
          </cell>
        </row>
        <row r="10199">
          <cell r="B10199">
            <v>4349</v>
          </cell>
          <cell r="C10199">
            <v>4102</v>
          </cell>
          <cell r="D10199">
            <v>217</v>
          </cell>
          <cell r="E10199">
            <v>183</v>
          </cell>
          <cell r="F10199">
            <v>4566</v>
          </cell>
          <cell r="G10199">
            <v>4285</v>
          </cell>
        </row>
        <row r="10200">
          <cell r="B10200">
            <v>3370</v>
          </cell>
          <cell r="C10200">
            <v>3175</v>
          </cell>
          <cell r="D10200">
            <v>275</v>
          </cell>
          <cell r="E10200">
            <v>207</v>
          </cell>
          <cell r="F10200">
            <v>3645</v>
          </cell>
          <cell r="G10200">
            <v>3382</v>
          </cell>
        </row>
        <row r="10201">
          <cell r="B10201">
            <v>4163</v>
          </cell>
          <cell r="C10201">
            <v>3945</v>
          </cell>
          <cell r="D10201">
            <v>194</v>
          </cell>
          <cell r="E10201">
            <v>155</v>
          </cell>
          <cell r="F10201">
            <v>4357</v>
          </cell>
          <cell r="G10201">
            <v>4100</v>
          </cell>
        </row>
        <row r="10202">
          <cell r="B10202">
            <v>4934</v>
          </cell>
          <cell r="C10202">
            <v>4663</v>
          </cell>
          <cell r="D10202">
            <v>295</v>
          </cell>
          <cell r="E10202">
            <v>248</v>
          </cell>
          <cell r="F10202">
            <v>5229</v>
          </cell>
          <cell r="G10202">
            <v>4911</v>
          </cell>
        </row>
        <row r="10203">
          <cell r="B10203">
            <v>4590</v>
          </cell>
          <cell r="C10203">
            <v>4381</v>
          </cell>
          <cell r="D10203">
            <v>189</v>
          </cell>
          <cell r="E10203">
            <v>153</v>
          </cell>
          <cell r="F10203">
            <v>4779</v>
          </cell>
          <cell r="G10203">
            <v>4534</v>
          </cell>
        </row>
        <row r="10204">
          <cell r="B10204">
            <v>5423</v>
          </cell>
          <cell r="C10204">
            <v>5108</v>
          </cell>
          <cell r="D10204">
            <v>195</v>
          </cell>
          <cell r="E10204">
            <v>137</v>
          </cell>
          <cell r="F10204">
            <v>5618</v>
          </cell>
          <cell r="G10204">
            <v>5245</v>
          </cell>
        </row>
        <row r="10205">
          <cell r="B10205">
            <v>5127</v>
          </cell>
          <cell r="C10205">
            <v>4832</v>
          </cell>
          <cell r="D10205">
            <v>173</v>
          </cell>
          <cell r="E10205">
            <v>99</v>
          </cell>
          <cell r="F10205">
            <v>5300</v>
          </cell>
          <cell r="G10205">
            <v>4931</v>
          </cell>
        </row>
        <row r="10206">
          <cell r="B10206">
            <v>4374</v>
          </cell>
          <cell r="C10206">
            <v>4100</v>
          </cell>
          <cell r="D10206">
            <v>168</v>
          </cell>
          <cell r="E10206">
            <v>140</v>
          </cell>
          <cell r="F10206">
            <v>4542</v>
          </cell>
          <cell r="G10206">
            <v>4240</v>
          </cell>
        </row>
        <row r="10207">
          <cell r="B10207">
            <v>2349</v>
          </cell>
          <cell r="C10207">
            <v>2215</v>
          </cell>
          <cell r="D10207">
            <v>149</v>
          </cell>
          <cell r="E10207">
            <v>126</v>
          </cell>
          <cell r="F10207">
            <v>2498</v>
          </cell>
          <cell r="G10207">
            <v>2341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ažský FS"/>
    </sheetNames>
    <sheetDataSet>
      <sheetData sheetId="0">
        <row r="10196">
          <cell r="B10196">
            <v>18824</v>
          </cell>
          <cell r="C10196">
            <v>17513</v>
          </cell>
          <cell r="D10196">
            <v>1330</v>
          </cell>
          <cell r="E10196">
            <v>952</v>
          </cell>
          <cell r="F10196">
            <v>20154</v>
          </cell>
          <cell r="G10196">
            <v>18465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lomoucký KFS"/>
      <sheetName val="OFS Olomouc"/>
      <sheetName val="OFS Prostějov"/>
      <sheetName val="OFS Přerov"/>
      <sheetName val="OFS Jeseník"/>
      <sheetName val="OFS Šumperk"/>
    </sheetNames>
    <sheetDataSet>
      <sheetData sheetId="0">
        <row r="9133">
          <cell r="B9133">
            <v>5908</v>
          </cell>
          <cell r="C9133">
            <v>5468</v>
          </cell>
          <cell r="D9133">
            <v>273</v>
          </cell>
          <cell r="E9133">
            <v>202</v>
          </cell>
        </row>
        <row r="9134">
          <cell r="B9134">
            <v>3022</v>
          </cell>
          <cell r="C9134">
            <v>2819</v>
          </cell>
          <cell r="D9134">
            <v>154</v>
          </cell>
          <cell r="E9134">
            <v>125</v>
          </cell>
        </row>
        <row r="9135">
          <cell r="B9135">
            <v>3295</v>
          </cell>
          <cell r="C9135">
            <v>3082</v>
          </cell>
          <cell r="D9135">
            <v>123</v>
          </cell>
          <cell r="E9135">
            <v>85</v>
          </cell>
        </row>
        <row r="9136">
          <cell r="B9136">
            <v>1364</v>
          </cell>
          <cell r="C9136">
            <v>1289</v>
          </cell>
          <cell r="D9136">
            <v>71</v>
          </cell>
          <cell r="E9136">
            <v>49</v>
          </cell>
        </row>
        <row r="9137">
          <cell r="B9137">
            <v>3498</v>
          </cell>
          <cell r="C9137">
            <v>3290</v>
          </cell>
          <cell r="D9137">
            <v>93</v>
          </cell>
          <cell r="E9137">
            <v>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ysočina KFS"/>
      <sheetName val="H.Brod"/>
      <sheetName val="OFS Jihlava"/>
      <sheetName val="OFS Pelhřimov"/>
      <sheetName val="OFS Třebíč"/>
      <sheetName val="Žďár n.S."/>
    </sheetNames>
    <sheetDataSet>
      <sheetData sheetId="0">
        <row r="9133">
          <cell r="B9133">
            <v>3618</v>
          </cell>
          <cell r="C9133">
            <v>3389</v>
          </cell>
          <cell r="D9133">
            <v>118</v>
          </cell>
          <cell r="E9133">
            <v>77</v>
          </cell>
        </row>
        <row r="9134">
          <cell r="B9134">
            <v>3102</v>
          </cell>
          <cell r="C9134">
            <v>2991</v>
          </cell>
          <cell r="D9134">
            <v>92</v>
          </cell>
          <cell r="E9134">
            <v>77</v>
          </cell>
        </row>
        <row r="9135">
          <cell r="B9135">
            <v>2298</v>
          </cell>
          <cell r="C9135">
            <v>2166</v>
          </cell>
          <cell r="D9135">
            <v>39</v>
          </cell>
          <cell r="E9135">
            <v>27</v>
          </cell>
        </row>
        <row r="9136">
          <cell r="B9136">
            <v>4351</v>
          </cell>
          <cell r="C9136">
            <v>4061</v>
          </cell>
          <cell r="D9136">
            <v>279</v>
          </cell>
          <cell r="E9136">
            <v>237</v>
          </cell>
        </row>
        <row r="9137">
          <cell r="B9137">
            <v>3786</v>
          </cell>
          <cell r="C9137">
            <v>3582</v>
          </cell>
          <cell r="D9137">
            <v>174</v>
          </cell>
          <cell r="E9137">
            <v>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línský KFS"/>
      <sheetName val="OFS Zlín"/>
      <sheetName val="OFS Kroměříž"/>
      <sheetName val="OFS U.Hradiště"/>
      <sheetName val="OFS Vsetín"/>
    </sheetNames>
    <sheetDataSet>
      <sheetData sheetId="0">
        <row r="9133">
          <cell r="B9133">
            <v>7520</v>
          </cell>
          <cell r="C9133">
            <v>6877</v>
          </cell>
          <cell r="D9133">
            <v>399</v>
          </cell>
          <cell r="E9133">
            <v>319</v>
          </cell>
        </row>
        <row r="9134">
          <cell r="B9134">
            <v>3510</v>
          </cell>
          <cell r="C9134">
            <v>3233</v>
          </cell>
          <cell r="D9134">
            <v>251</v>
          </cell>
          <cell r="E9134">
            <v>183</v>
          </cell>
        </row>
        <row r="9135">
          <cell r="B9135">
            <v>6001</v>
          </cell>
          <cell r="C9135">
            <v>5466</v>
          </cell>
          <cell r="D9135">
            <v>375</v>
          </cell>
          <cell r="E9135">
            <v>293</v>
          </cell>
        </row>
        <row r="9136">
          <cell r="B9136">
            <v>4841</v>
          </cell>
          <cell r="C9136">
            <v>4469</v>
          </cell>
          <cell r="D9136">
            <v>232</v>
          </cell>
          <cell r="E9136">
            <v>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dubický KFS"/>
      <sheetName val="OFS Chrudim"/>
      <sheetName val="OFS Pardubice"/>
      <sheetName val="OFS Svitavy"/>
      <sheetName val="OFS Ústí.O."/>
    </sheetNames>
    <sheetDataSet>
      <sheetData sheetId="0">
        <row r="9133">
          <cell r="B9133">
            <v>3515</v>
          </cell>
          <cell r="C9133">
            <v>3287</v>
          </cell>
          <cell r="D9133">
            <v>176</v>
          </cell>
          <cell r="E9133">
            <v>138</v>
          </cell>
        </row>
        <row r="9134">
          <cell r="B9134">
            <v>4532</v>
          </cell>
          <cell r="C9134">
            <v>4260</v>
          </cell>
          <cell r="D9134">
            <v>258</v>
          </cell>
          <cell r="E9134">
            <v>211</v>
          </cell>
        </row>
        <row r="9135">
          <cell r="B9135">
            <v>3025</v>
          </cell>
          <cell r="C9135">
            <v>2790</v>
          </cell>
          <cell r="D9135">
            <v>123</v>
          </cell>
          <cell r="E9135">
            <v>70</v>
          </cell>
        </row>
        <row r="9136">
          <cell r="B9136">
            <v>3631</v>
          </cell>
          <cell r="C9136">
            <v>3396</v>
          </cell>
          <cell r="D9136">
            <v>169</v>
          </cell>
          <cell r="E9136">
            <v>136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álovéhradecký KFS"/>
      <sheetName val="OFS Hradec Králové"/>
      <sheetName val="OFS Jičín"/>
      <sheetName val="OFS Náchod"/>
      <sheetName val="OFS Rychnov n.K."/>
      <sheetName val="OFS Trutnov"/>
    </sheetNames>
    <sheetDataSet>
      <sheetData sheetId="0">
        <row r="9133">
          <cell r="B9133">
            <v>4843</v>
          </cell>
          <cell r="C9133">
            <v>4543</v>
          </cell>
          <cell r="D9133">
            <v>275</v>
          </cell>
          <cell r="E9133">
            <v>239</v>
          </cell>
          <cell r="F9133">
            <v>5118</v>
          </cell>
          <cell r="G9133">
            <v>4782</v>
          </cell>
        </row>
        <row r="9134">
          <cell r="B9134">
            <v>1844</v>
          </cell>
          <cell r="C9134">
            <v>1748</v>
          </cell>
          <cell r="D9134">
            <v>49</v>
          </cell>
          <cell r="E9134">
            <v>32</v>
          </cell>
          <cell r="F9134">
            <v>1893</v>
          </cell>
          <cell r="G9134">
            <v>1780</v>
          </cell>
        </row>
        <row r="9135">
          <cell r="B9135">
            <v>2632</v>
          </cell>
          <cell r="C9135">
            <v>2434</v>
          </cell>
          <cell r="D9135">
            <v>169</v>
          </cell>
          <cell r="E9135">
            <v>98</v>
          </cell>
          <cell r="F9135">
            <v>2801</v>
          </cell>
          <cell r="G9135">
            <v>2532</v>
          </cell>
        </row>
        <row r="9136">
          <cell r="B9136">
            <v>2723</v>
          </cell>
          <cell r="C9136">
            <v>2543</v>
          </cell>
          <cell r="D9136">
            <v>175</v>
          </cell>
          <cell r="E9136">
            <v>138</v>
          </cell>
          <cell r="F9136">
            <v>2898</v>
          </cell>
          <cell r="G9136">
            <v>2681</v>
          </cell>
        </row>
        <row r="9137">
          <cell r="B9137">
            <v>2878</v>
          </cell>
          <cell r="C9137">
            <v>2678</v>
          </cell>
          <cell r="D9137">
            <v>141</v>
          </cell>
          <cell r="E9137">
            <v>97</v>
          </cell>
          <cell r="F9137">
            <v>3019</v>
          </cell>
          <cell r="G9137">
            <v>2775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berecký KFS"/>
      <sheetName val="OFS Česká Lípa"/>
      <sheetName val="OFS Jablonec"/>
      <sheetName val="OFS Liberec"/>
      <sheetName val="OFS Semily"/>
    </sheetNames>
    <sheetDataSet>
      <sheetData sheetId="0">
        <row r="9133">
          <cell r="B9133">
            <v>2267</v>
          </cell>
          <cell r="C9133">
            <v>2117</v>
          </cell>
          <cell r="D9133">
            <v>92</v>
          </cell>
          <cell r="E9133">
            <v>65</v>
          </cell>
        </row>
        <row r="9134">
          <cell r="B9134">
            <v>2185</v>
          </cell>
          <cell r="C9134">
            <v>2005</v>
          </cell>
          <cell r="D9134">
            <v>90</v>
          </cell>
          <cell r="E9134">
            <v>72</v>
          </cell>
        </row>
        <row r="9135">
          <cell r="B9135">
            <v>3614</v>
          </cell>
          <cell r="C9135">
            <v>3412</v>
          </cell>
          <cell r="D9135">
            <v>183</v>
          </cell>
          <cell r="E9135">
            <v>135</v>
          </cell>
        </row>
        <row r="9136">
          <cell r="B9136">
            <v>2470</v>
          </cell>
          <cell r="C9136">
            <v>2312</v>
          </cell>
          <cell r="D9136">
            <v>108</v>
          </cell>
          <cell r="E9136">
            <v>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Ústecký KFS"/>
      <sheetName val="OFS Děčín"/>
      <sheetName val="OFS Chomutov"/>
      <sheetName val="OFS Litoměřice"/>
      <sheetName val="OFS Louny"/>
      <sheetName val="OFS Most"/>
      <sheetName val="OFS Teplice"/>
      <sheetName val="OFS Ústí n.L."/>
    </sheetNames>
    <sheetDataSet>
      <sheetData sheetId="0">
        <row r="9133">
          <cell r="B9133">
            <v>2369</v>
          </cell>
          <cell r="C9133">
            <v>2205</v>
          </cell>
          <cell r="D9133">
            <v>82</v>
          </cell>
          <cell r="E9133">
            <v>48</v>
          </cell>
        </row>
        <row r="9134">
          <cell r="B9134">
            <v>2296</v>
          </cell>
          <cell r="C9134">
            <v>2158</v>
          </cell>
          <cell r="D9134">
            <v>95</v>
          </cell>
          <cell r="E9134">
            <v>66</v>
          </cell>
        </row>
        <row r="9135">
          <cell r="B9135">
            <v>4517</v>
          </cell>
          <cell r="C9135">
            <v>4303</v>
          </cell>
          <cell r="D9135">
            <v>190</v>
          </cell>
          <cell r="E9135">
            <v>141</v>
          </cell>
        </row>
        <row r="9136">
          <cell r="B9136">
            <v>2780</v>
          </cell>
          <cell r="C9136">
            <v>2646</v>
          </cell>
          <cell r="D9136">
            <v>117</v>
          </cell>
          <cell r="E9136">
            <v>81</v>
          </cell>
        </row>
        <row r="9137">
          <cell r="B9137">
            <v>1401</v>
          </cell>
          <cell r="C9137">
            <v>1309</v>
          </cell>
          <cell r="D9137">
            <v>49</v>
          </cell>
          <cell r="E9137">
            <v>34</v>
          </cell>
        </row>
        <row r="9138">
          <cell r="B9138">
            <v>2794</v>
          </cell>
          <cell r="C9138">
            <v>2601</v>
          </cell>
          <cell r="D9138">
            <v>128</v>
          </cell>
          <cell r="E9138">
            <v>110</v>
          </cell>
        </row>
        <row r="9139">
          <cell r="B9139">
            <v>2150</v>
          </cell>
          <cell r="C9139">
            <v>2048</v>
          </cell>
          <cell r="D9139">
            <v>119</v>
          </cell>
          <cell r="E9139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zoomScalePageLayoutView="0" workbookViewId="0" topLeftCell="A1">
      <pane ySplit="3" topLeftCell="A30" activePane="bottomLeft" state="frozen"/>
      <selection pane="topLeft" activeCell="A1" sqref="A1"/>
      <selection pane="bottomLeft" activeCell="H59" sqref="H59"/>
    </sheetView>
  </sheetViews>
  <sheetFormatPr defaultColWidth="9.00390625" defaultRowHeight="14.25"/>
  <cols>
    <col min="1" max="1" width="2.75390625" style="0" customWidth="1"/>
    <col min="2" max="2" width="20.625" style="0" customWidth="1"/>
    <col min="3" max="8" width="12.625" style="0" customWidth="1"/>
    <col min="12" max="12" width="11.375" style="0" bestFit="1" customWidth="1"/>
    <col min="15" max="15" width="11.375" style="0" customWidth="1"/>
    <col min="16" max="16" width="4.75390625" style="0" customWidth="1"/>
  </cols>
  <sheetData>
    <row r="1" spans="2:8" ht="36" customHeight="1" thickBot="1">
      <c r="B1" s="29" t="s">
        <v>16</v>
      </c>
      <c r="C1" s="29"/>
      <c r="D1" s="29"/>
      <c r="E1" s="29"/>
      <c r="F1" s="29"/>
      <c r="G1" s="29"/>
      <c r="H1" s="29"/>
    </row>
    <row r="2" spans="2:8" ht="16.5" customHeight="1" thickBot="1">
      <c r="B2" s="18"/>
      <c r="C2" s="34" t="s">
        <v>5</v>
      </c>
      <c r="D2" s="35"/>
      <c r="E2" s="34" t="s">
        <v>6</v>
      </c>
      <c r="F2" s="35"/>
      <c r="G2" s="34" t="s">
        <v>4</v>
      </c>
      <c r="H2" s="35"/>
    </row>
    <row r="3" spans="2:8" ht="16.5" customHeight="1" thickBot="1" thickTop="1">
      <c r="B3" s="20" t="s">
        <v>15</v>
      </c>
      <c r="C3" s="21" t="s">
        <v>0</v>
      </c>
      <c r="D3" s="21" t="s">
        <v>1</v>
      </c>
      <c r="E3" s="21" t="s">
        <v>0</v>
      </c>
      <c r="F3" s="21" t="s">
        <v>2</v>
      </c>
      <c r="G3" s="21" t="s">
        <v>0</v>
      </c>
      <c r="H3" s="21" t="s">
        <v>3</v>
      </c>
    </row>
    <row r="4" spans="2:8" ht="16.5" customHeight="1" thickBot="1" thickTop="1">
      <c r="B4" s="6" t="s">
        <v>8</v>
      </c>
      <c r="C4" s="10">
        <f>'[1]Jihomoravský KFS'!$B$9133</f>
        <v>3361</v>
      </c>
      <c r="D4" s="10">
        <f>'[1]Jihomoravský KFS'!$C$9133</f>
        <v>3102</v>
      </c>
      <c r="E4" s="10">
        <f>'[1]Jihomoravský KFS'!$D$9133</f>
        <v>261</v>
      </c>
      <c r="F4" s="10">
        <f>'[1]Jihomoravský KFS'!$E$9133</f>
        <v>201</v>
      </c>
      <c r="G4" s="10">
        <f>C4+E4</f>
        <v>3622</v>
      </c>
      <c r="H4" s="10">
        <f>D4+F4</f>
        <v>3303</v>
      </c>
    </row>
    <row r="5" spans="2:8" ht="16.5" customHeight="1" thickBot="1">
      <c r="B5" s="6" t="s">
        <v>9</v>
      </c>
      <c r="C5" s="10">
        <f>'[1]Jihomoravský KFS'!$B$9134</f>
        <v>4905</v>
      </c>
      <c r="D5" s="10">
        <f>'[1]Jihomoravský KFS'!$C$9134</f>
        <v>4571</v>
      </c>
      <c r="E5" s="10">
        <f>'[1]Jihomoravský KFS'!$D$9134</f>
        <v>334</v>
      </c>
      <c r="F5" s="10">
        <f>'[1]Jihomoravský KFS'!$E$9134</f>
        <v>265</v>
      </c>
      <c r="G5" s="10">
        <f aca="true" t="shared" si="0" ref="G5:G11">C5+E5</f>
        <v>5239</v>
      </c>
      <c r="H5" s="10">
        <f aca="true" t="shared" si="1" ref="H5:H11">D5+F5</f>
        <v>4836</v>
      </c>
    </row>
    <row r="6" spans="2:16" ht="16.5" customHeight="1" thickBot="1">
      <c r="B6" s="6" t="s">
        <v>10</v>
      </c>
      <c r="C6" s="10">
        <f>'[1]Jihomoravský KFS'!$B$9135</f>
        <v>5492</v>
      </c>
      <c r="D6" s="10">
        <f>'[1]Jihomoravský KFS'!$C$9135</f>
        <v>5197</v>
      </c>
      <c r="E6" s="10">
        <f>'[1]Jihomoravský KFS'!$D$9135</f>
        <v>173</v>
      </c>
      <c r="F6" s="10">
        <f>'[1]Jihomoravský KFS'!$E$9135</f>
        <v>115</v>
      </c>
      <c r="G6" s="10">
        <f t="shared" si="0"/>
        <v>5665</v>
      </c>
      <c r="H6" s="10">
        <f t="shared" si="1"/>
        <v>5312</v>
      </c>
      <c r="P6" s="2"/>
    </row>
    <row r="7" spans="2:8" ht="16.5" customHeight="1" thickBot="1">
      <c r="B7" s="6" t="s">
        <v>11</v>
      </c>
      <c r="C7" s="10">
        <f>'[1]Jihomoravský KFS'!$B$9136</f>
        <v>5194</v>
      </c>
      <c r="D7" s="10">
        <f>'[1]Jihomoravský KFS'!$C$9136</f>
        <v>4861</v>
      </c>
      <c r="E7" s="10">
        <f>'[1]Jihomoravský KFS'!$D$9136</f>
        <v>186</v>
      </c>
      <c r="F7" s="10">
        <f>'[1]Jihomoravský KFS'!$E$9136</f>
        <v>145</v>
      </c>
      <c r="G7" s="10">
        <f t="shared" si="0"/>
        <v>5380</v>
      </c>
      <c r="H7" s="10">
        <f t="shared" si="1"/>
        <v>5006</v>
      </c>
    </row>
    <row r="8" spans="2:16" ht="16.5" customHeight="1" thickBot="1">
      <c r="B8" s="6" t="s">
        <v>12</v>
      </c>
      <c r="C8" s="10">
        <f>'[1]Jihomoravský KFS'!$B$9137</f>
        <v>6079</v>
      </c>
      <c r="D8" s="10">
        <f>'[1]Jihomoravský KFS'!$C$9137</f>
        <v>5457</v>
      </c>
      <c r="E8" s="10">
        <f>'[1]Jihomoravský KFS'!$D$9137</f>
        <v>309</v>
      </c>
      <c r="F8" s="10">
        <f>'[1]Jihomoravský KFS'!$E$9137</f>
        <v>243</v>
      </c>
      <c r="G8" s="10">
        <f t="shared" si="0"/>
        <v>6388</v>
      </c>
      <c r="H8" s="10">
        <f t="shared" si="1"/>
        <v>5700</v>
      </c>
      <c r="J8" s="3" t="s">
        <v>101</v>
      </c>
      <c r="K8" s="3"/>
      <c r="L8" s="4">
        <f>C11/L11</f>
        <v>0.02880794673806385</v>
      </c>
      <c r="M8" s="3" t="s">
        <v>99</v>
      </c>
      <c r="N8" s="3"/>
      <c r="O8" s="4">
        <f>D11/L11</f>
        <v>0.026773943999394055</v>
      </c>
      <c r="P8" s="1"/>
    </row>
    <row r="9" spans="2:15" ht="16.5" customHeight="1" thickBot="1">
      <c r="B9" s="6" t="s">
        <v>13</v>
      </c>
      <c r="C9" s="10">
        <f>'[1]Jihomoravský KFS'!$B$9138</f>
        <v>3743</v>
      </c>
      <c r="D9" s="10">
        <f>'[1]Jihomoravský KFS'!$C$9138</f>
        <v>3532</v>
      </c>
      <c r="E9" s="10">
        <f>'[1]Jihomoravský KFS'!$D$9138</f>
        <v>111</v>
      </c>
      <c r="F9" s="10">
        <f>'[1]Jihomoravský KFS'!$E$9138</f>
        <v>77</v>
      </c>
      <c r="G9" s="10">
        <f t="shared" si="0"/>
        <v>3854</v>
      </c>
      <c r="H9" s="10">
        <f t="shared" si="1"/>
        <v>3609</v>
      </c>
      <c r="J9" s="3" t="s">
        <v>102</v>
      </c>
      <c r="K9" s="3"/>
      <c r="L9" s="4">
        <f>E11/L11</f>
        <v>0.00138124955851928</v>
      </c>
      <c r="M9" s="3" t="s">
        <v>100</v>
      </c>
      <c r="N9" s="3"/>
      <c r="O9" s="4">
        <f>F11/L11</f>
        <v>0.0010484901146615854</v>
      </c>
    </row>
    <row r="10" spans="2:16" ht="16.5" customHeight="1" thickBot="1">
      <c r="B10" s="6" t="s">
        <v>14</v>
      </c>
      <c r="C10" s="10">
        <f>'[1]Jihomoravský KFS'!$B$9139</f>
        <v>5076</v>
      </c>
      <c r="D10" s="10">
        <f>'[1]Jihomoravský KFS'!$C$9139</f>
        <v>4740</v>
      </c>
      <c r="E10" s="10">
        <f>'[1]Jihomoravský KFS'!$D$9139</f>
        <v>249</v>
      </c>
      <c r="F10" s="10">
        <f>'[1]Jihomoravský KFS'!$E$9139</f>
        <v>186</v>
      </c>
      <c r="G10" s="10">
        <f t="shared" si="0"/>
        <v>5325</v>
      </c>
      <c r="H10" s="10">
        <f t="shared" si="1"/>
        <v>4926</v>
      </c>
      <c r="J10" s="3" t="s">
        <v>103</v>
      </c>
      <c r="K10" s="3"/>
      <c r="L10" s="4">
        <f>G11/L11</f>
        <v>0.03018919629658313</v>
      </c>
      <c r="M10" s="3" t="s">
        <v>104</v>
      </c>
      <c r="N10" s="3"/>
      <c r="O10" s="4">
        <f>H11/L11</f>
        <v>0.02782243411405564</v>
      </c>
      <c r="P10" s="1"/>
    </row>
    <row r="11" spans="2:16" ht="16.5" customHeight="1" thickBot="1">
      <c r="B11" s="19" t="s">
        <v>7</v>
      </c>
      <c r="C11" s="22">
        <f>SUM(C4:C10)</f>
        <v>33850</v>
      </c>
      <c r="D11" s="22">
        <f>SUM(D4:D10)</f>
        <v>31460</v>
      </c>
      <c r="E11" s="22">
        <f>SUM(E4:E10)</f>
        <v>1623</v>
      </c>
      <c r="F11" s="22">
        <f>SUM(F4:F10)</f>
        <v>1232</v>
      </c>
      <c r="G11" s="11">
        <f t="shared" si="0"/>
        <v>35473</v>
      </c>
      <c r="H11" s="11">
        <f t="shared" si="1"/>
        <v>32692</v>
      </c>
      <c r="J11" s="3" t="s">
        <v>98</v>
      </c>
      <c r="K11" s="3"/>
      <c r="L11" s="5">
        <v>1175023</v>
      </c>
      <c r="M11" s="31" t="s">
        <v>7</v>
      </c>
      <c r="N11" s="32"/>
      <c r="O11" s="33"/>
      <c r="P11" s="1"/>
    </row>
    <row r="12" spans="2:8" ht="15" thickBot="1">
      <c r="B12" s="6" t="s">
        <v>17</v>
      </c>
      <c r="C12" s="10">
        <f>'[2]Moravskoslezský KFS'!$B$9133</f>
        <v>3147</v>
      </c>
      <c r="D12" s="10">
        <f>'[2]Moravskoslezský KFS'!$C$9133</f>
        <v>2970</v>
      </c>
      <c r="E12" s="10">
        <f>'[2]Moravskoslezský KFS'!$D$9133</f>
        <v>190</v>
      </c>
      <c r="F12" s="10">
        <f>'[2]Moravskoslezský KFS'!$E$9133</f>
        <v>147</v>
      </c>
      <c r="G12" s="10">
        <f>C12+E12</f>
        <v>3337</v>
      </c>
      <c r="H12" s="10">
        <f>D12+F12</f>
        <v>3117</v>
      </c>
    </row>
    <row r="13" spans="2:8" ht="15" thickBot="1">
      <c r="B13" s="6" t="s">
        <v>18</v>
      </c>
      <c r="C13" s="10">
        <f>'[2]Moravskoslezský KFS'!$B$9134</f>
        <v>4252</v>
      </c>
      <c r="D13" s="10">
        <f>'[2]Moravskoslezský KFS'!$C$9134</f>
        <v>3909</v>
      </c>
      <c r="E13" s="10">
        <f>'[2]Moravskoslezský KFS'!$D$9134</f>
        <v>154</v>
      </c>
      <c r="F13" s="10">
        <f>'[2]Moravskoslezský KFS'!$E$9134</f>
        <v>102</v>
      </c>
      <c r="G13" s="10">
        <f aca="true" t="shared" si="2" ref="G13:G18">C13+E13</f>
        <v>4406</v>
      </c>
      <c r="H13" s="10">
        <f aca="true" t="shared" si="3" ref="H13:H18">D13+F13</f>
        <v>4011</v>
      </c>
    </row>
    <row r="14" spans="2:8" ht="15" thickBot="1">
      <c r="B14" s="6" t="s">
        <v>19</v>
      </c>
      <c r="C14" s="10">
        <f>'[2]Moravskoslezský KFS'!$B$9135</f>
        <v>3518</v>
      </c>
      <c r="D14" s="10">
        <f>'[2]Moravskoslezský KFS'!$C$9135</f>
        <v>3190</v>
      </c>
      <c r="E14" s="10">
        <f>'[2]Moravskoslezský KFS'!$D$9135</f>
        <v>203</v>
      </c>
      <c r="F14" s="10">
        <f>'[2]Moravskoslezský KFS'!$E$9135</f>
        <v>94</v>
      </c>
      <c r="G14" s="10">
        <f t="shared" si="2"/>
        <v>3721</v>
      </c>
      <c r="H14" s="10">
        <f t="shared" si="3"/>
        <v>3284</v>
      </c>
    </row>
    <row r="15" spans="2:15" ht="15.75" thickBot="1">
      <c r="B15" s="6" t="s">
        <v>20</v>
      </c>
      <c r="C15" s="10">
        <f>'[2]Moravskoslezský KFS'!$B$9136</f>
        <v>4543</v>
      </c>
      <c r="D15" s="10">
        <f>'[2]Moravskoslezský KFS'!$C$9136</f>
        <v>4272</v>
      </c>
      <c r="E15" s="10">
        <f>'[2]Moravskoslezský KFS'!$D$9136</f>
        <v>268</v>
      </c>
      <c r="F15" s="10">
        <f>'[2]Moravskoslezský KFS'!$E$9136</f>
        <v>191</v>
      </c>
      <c r="G15" s="10">
        <f t="shared" si="2"/>
        <v>4811</v>
      </c>
      <c r="H15" s="10">
        <f t="shared" si="3"/>
        <v>4463</v>
      </c>
      <c r="J15" s="3" t="s">
        <v>101</v>
      </c>
      <c r="K15" s="3"/>
      <c r="L15" s="4">
        <f>C18/L18</f>
        <v>0.02139682241403894</v>
      </c>
      <c r="M15" s="3" t="s">
        <v>99</v>
      </c>
      <c r="N15" s="3"/>
      <c r="O15" s="4">
        <f>D18/L18</f>
        <v>0.01992811406144014</v>
      </c>
    </row>
    <row r="16" spans="2:15" ht="15.75" thickBot="1">
      <c r="B16" s="6" t="s">
        <v>21</v>
      </c>
      <c r="C16" s="10">
        <f>'[2]Moravskoslezský KFS'!$B$9137</f>
        <v>5991</v>
      </c>
      <c r="D16" s="10">
        <f>'[2]Moravskoslezský KFS'!$C$9137</f>
        <v>5623</v>
      </c>
      <c r="E16" s="10">
        <f>'[2]Moravskoslezský KFS'!$D$9137</f>
        <v>234</v>
      </c>
      <c r="F16" s="10">
        <f>'[2]Moravskoslezský KFS'!$E$9137</f>
        <v>174</v>
      </c>
      <c r="G16" s="10">
        <f t="shared" si="2"/>
        <v>6225</v>
      </c>
      <c r="H16" s="10">
        <f t="shared" si="3"/>
        <v>5797</v>
      </c>
      <c r="J16" s="3" t="s">
        <v>102</v>
      </c>
      <c r="K16" s="3"/>
      <c r="L16" s="4">
        <f>E18/L18</f>
        <v>0.001021172642463474</v>
      </c>
      <c r="M16" s="3" t="s">
        <v>100</v>
      </c>
      <c r="N16" s="3"/>
      <c r="O16" s="4">
        <f>F18/L18</f>
        <v>0.0007129252104365657</v>
      </c>
    </row>
    <row r="17" spans="2:15" ht="15.75" thickBot="1">
      <c r="B17" s="6" t="s">
        <v>22</v>
      </c>
      <c r="C17" s="10">
        <f>'[2]Moravskoslezský KFS'!$B$9138</f>
        <v>4510</v>
      </c>
      <c r="D17" s="10">
        <f>'[2]Moravskoslezský KFS'!$C$9138</f>
        <v>4215</v>
      </c>
      <c r="E17" s="10">
        <f>'[2]Moravskoslezský KFS'!$D$9138</f>
        <v>190</v>
      </c>
      <c r="F17" s="10">
        <f>'[2]Moravskoslezský KFS'!$E$9138</f>
        <v>157</v>
      </c>
      <c r="G17" s="10">
        <f t="shared" si="2"/>
        <v>4700</v>
      </c>
      <c r="H17" s="10">
        <f t="shared" si="3"/>
        <v>4372</v>
      </c>
      <c r="J17" s="3" t="s">
        <v>103</v>
      </c>
      <c r="K17" s="3"/>
      <c r="L17" s="4">
        <f>G18/L18</f>
        <v>0.022417995056502413</v>
      </c>
      <c r="M17" s="3" t="s">
        <v>104</v>
      </c>
      <c r="N17" s="3"/>
      <c r="O17" s="4">
        <f>H18/L18</f>
        <v>0.02064103927187671</v>
      </c>
    </row>
    <row r="18" spans="2:15" ht="24.75" thickBot="1">
      <c r="B18" s="9" t="s">
        <v>23</v>
      </c>
      <c r="C18" s="22">
        <f>SUM(C12:C17)</f>
        <v>25961</v>
      </c>
      <c r="D18" s="22">
        <f>SUM(D12:D17)</f>
        <v>24179</v>
      </c>
      <c r="E18" s="22">
        <f>SUM(E12:E17)</f>
        <v>1239</v>
      </c>
      <c r="F18" s="22">
        <f>SUM(F12:F17)</f>
        <v>865</v>
      </c>
      <c r="G18" s="11">
        <f t="shared" si="2"/>
        <v>27200</v>
      </c>
      <c r="H18" s="11">
        <f t="shared" si="3"/>
        <v>25044</v>
      </c>
      <c r="J18" s="3" t="s">
        <v>98</v>
      </c>
      <c r="K18" s="3"/>
      <c r="L18" s="5">
        <v>1213311</v>
      </c>
      <c r="M18" s="31" t="s">
        <v>23</v>
      </c>
      <c r="N18" s="32"/>
      <c r="O18" s="33"/>
    </row>
    <row r="19" spans="2:8" ht="15" thickBot="1">
      <c r="B19" s="6" t="s">
        <v>24</v>
      </c>
      <c r="C19" s="10">
        <f>'[3]Olomoucký KFS'!$B$9133</f>
        <v>5908</v>
      </c>
      <c r="D19" s="10">
        <f>'[3]Olomoucký KFS'!$C$9133</f>
        <v>5468</v>
      </c>
      <c r="E19" s="10">
        <f>'[3]Olomoucký KFS'!$D$9133</f>
        <v>273</v>
      </c>
      <c r="F19" s="10">
        <f>'[3]Olomoucký KFS'!$E$9133</f>
        <v>202</v>
      </c>
      <c r="G19" s="10">
        <f>C19+E19</f>
        <v>6181</v>
      </c>
      <c r="H19" s="10">
        <f>D19+F19</f>
        <v>5670</v>
      </c>
    </row>
    <row r="20" spans="2:8" ht="15" thickBot="1">
      <c r="B20" s="6" t="s">
        <v>25</v>
      </c>
      <c r="C20" s="10">
        <f>'[3]Olomoucký KFS'!$B$9134</f>
        <v>3022</v>
      </c>
      <c r="D20" s="10">
        <f>'[3]Olomoucký KFS'!$C$9134</f>
        <v>2819</v>
      </c>
      <c r="E20" s="10">
        <f>'[3]Olomoucký KFS'!$D$9134</f>
        <v>154</v>
      </c>
      <c r="F20" s="10">
        <f>'[3]Olomoucký KFS'!$E$9134</f>
        <v>125</v>
      </c>
      <c r="G20" s="10">
        <f>C20+E20</f>
        <v>3176</v>
      </c>
      <c r="H20" s="10">
        <f>D20+F20</f>
        <v>2944</v>
      </c>
    </row>
    <row r="21" spans="2:15" ht="15.75" thickBot="1">
      <c r="B21" s="6" t="s">
        <v>26</v>
      </c>
      <c r="C21" s="10">
        <f>'[3]Olomoucký KFS'!$B$9135</f>
        <v>3295</v>
      </c>
      <c r="D21" s="10">
        <f>'[3]Olomoucký KFS'!$C$9135</f>
        <v>3082</v>
      </c>
      <c r="E21" s="10">
        <f>'[3]Olomoucký KFS'!$D$9135</f>
        <v>123</v>
      </c>
      <c r="F21" s="10">
        <f>'[3]Olomoucký KFS'!$E$9135</f>
        <v>85</v>
      </c>
      <c r="G21" s="10">
        <f>C21+E21</f>
        <v>3418</v>
      </c>
      <c r="H21" s="10">
        <f>D21+F21</f>
        <v>3167</v>
      </c>
      <c r="J21" s="3" t="s">
        <v>101</v>
      </c>
      <c r="K21" s="3"/>
      <c r="L21" s="4">
        <f>C24/L24</f>
        <v>0.02692053188807663</v>
      </c>
      <c r="M21" s="3" t="s">
        <v>99</v>
      </c>
      <c r="N21" s="3"/>
      <c r="O21" s="4">
        <f>D24/L24</f>
        <v>0.025126039828585835</v>
      </c>
    </row>
    <row r="22" spans="2:15" ht="15.75" thickBot="1">
      <c r="B22" s="6" t="s">
        <v>27</v>
      </c>
      <c r="C22" s="10">
        <f>'[3]Olomoucký KFS'!$B$9136</f>
        <v>1364</v>
      </c>
      <c r="D22" s="10">
        <f>'[3]Olomoucký KFS'!$C$9136</f>
        <v>1289</v>
      </c>
      <c r="E22" s="10">
        <f>'[3]Olomoucký KFS'!$D$9136</f>
        <v>71</v>
      </c>
      <c r="F22" s="10">
        <f>'[3]Olomoucký KFS'!$E$9136</f>
        <v>49</v>
      </c>
      <c r="G22" s="10">
        <f>C22+E22</f>
        <v>1435</v>
      </c>
      <c r="H22" s="10">
        <f>D22+F22</f>
        <v>1338</v>
      </c>
      <c r="J22" s="3" t="s">
        <v>102</v>
      </c>
      <c r="K22" s="3"/>
      <c r="L22" s="4">
        <f>E24/L24</f>
        <v>0.0011249054701285607</v>
      </c>
      <c r="M22" s="3" t="s">
        <v>100</v>
      </c>
      <c r="N22" s="3"/>
      <c r="O22" s="4">
        <f>F24/L24</f>
        <v>0.0008224098815225611</v>
      </c>
    </row>
    <row r="23" spans="2:15" ht="15.75" thickBot="1">
      <c r="B23" s="6" t="s">
        <v>28</v>
      </c>
      <c r="C23" s="10">
        <f>'[3]Olomoucký KFS'!$B$9137</f>
        <v>3498</v>
      </c>
      <c r="D23" s="10">
        <f>'[3]Olomoucký KFS'!$C$9137</f>
        <v>3290</v>
      </c>
      <c r="E23" s="10">
        <f>'[3]Olomoucký KFS'!$D$9137</f>
        <v>93</v>
      </c>
      <c r="F23" s="10">
        <f>'[3]Olomoucký KFS'!$E$9137</f>
        <v>61</v>
      </c>
      <c r="G23" s="10">
        <f>C23+E23</f>
        <v>3591</v>
      </c>
      <c r="H23" s="10">
        <f>D23+F23</f>
        <v>3351</v>
      </c>
      <c r="J23" s="3" t="s">
        <v>103</v>
      </c>
      <c r="K23" s="3"/>
      <c r="L23" s="4">
        <f>G24/L24</f>
        <v>0.028045437358205194</v>
      </c>
      <c r="M23" s="3" t="s">
        <v>104</v>
      </c>
      <c r="N23" s="3"/>
      <c r="O23" s="4">
        <f>H24/L24</f>
        <v>0.025948449710108394</v>
      </c>
    </row>
    <row r="24" spans="2:15" ht="15.75" thickBot="1">
      <c r="B24" s="19" t="s">
        <v>29</v>
      </c>
      <c r="C24" s="22">
        <f>SUM(C19:C23)</f>
        <v>17087</v>
      </c>
      <c r="D24" s="22">
        <f>SUM(D19:D23)</f>
        <v>15948</v>
      </c>
      <c r="E24" s="22">
        <f>SUM(E19:E23)</f>
        <v>714</v>
      </c>
      <c r="F24" s="22">
        <f>SUM(F19:F23)</f>
        <v>522</v>
      </c>
      <c r="G24" s="11">
        <f>C24+E24</f>
        <v>17801</v>
      </c>
      <c r="H24" s="11">
        <f>D24+F24</f>
        <v>16470</v>
      </c>
      <c r="J24" s="3" t="s">
        <v>98</v>
      </c>
      <c r="K24" s="3"/>
      <c r="L24" s="5">
        <v>634720</v>
      </c>
      <c r="M24" s="31" t="s">
        <v>29</v>
      </c>
      <c r="N24" s="32"/>
      <c r="O24" s="33"/>
    </row>
    <row r="25" spans="2:8" ht="15" thickBot="1">
      <c r="B25" s="6" t="s">
        <v>30</v>
      </c>
      <c r="C25" s="10">
        <f>'[4]Vysočina KFS'!$B$9133</f>
        <v>3618</v>
      </c>
      <c r="D25" s="10">
        <f>'[4]Vysočina KFS'!$C$9133</f>
        <v>3389</v>
      </c>
      <c r="E25" s="10">
        <f>'[4]Vysočina KFS'!$D$9133</f>
        <v>118</v>
      </c>
      <c r="F25" s="10">
        <f>'[4]Vysočina KFS'!$E$9133</f>
        <v>77</v>
      </c>
      <c r="G25" s="10">
        <f>C25+E25</f>
        <v>3736</v>
      </c>
      <c r="H25" s="10">
        <f>D25+F25</f>
        <v>3466</v>
      </c>
    </row>
    <row r="26" spans="2:8" ht="15" thickBot="1">
      <c r="B26" s="6" t="s">
        <v>31</v>
      </c>
      <c r="C26" s="10">
        <f>'[4]Vysočina KFS'!$B$9134</f>
        <v>3102</v>
      </c>
      <c r="D26" s="10">
        <f>'[4]Vysočina KFS'!$C$9134</f>
        <v>2991</v>
      </c>
      <c r="E26" s="10">
        <f>'[4]Vysočina KFS'!$D$9134</f>
        <v>92</v>
      </c>
      <c r="F26" s="10">
        <f>'[4]Vysočina KFS'!$E$9134</f>
        <v>77</v>
      </c>
      <c r="G26" s="10">
        <f>C26+E26</f>
        <v>3194</v>
      </c>
      <c r="H26" s="10">
        <f>D26+F26</f>
        <v>3068</v>
      </c>
    </row>
    <row r="27" spans="2:15" ht="15.75" thickBot="1">
      <c r="B27" s="6" t="s">
        <v>32</v>
      </c>
      <c r="C27" s="10">
        <f>'[4]Vysočina KFS'!$B$9135</f>
        <v>2298</v>
      </c>
      <c r="D27" s="10">
        <f>'[4]Vysočina KFS'!$C$9135</f>
        <v>2166</v>
      </c>
      <c r="E27" s="10">
        <f>'[4]Vysočina KFS'!$D$9135</f>
        <v>39</v>
      </c>
      <c r="F27" s="10">
        <f>'[4]Vysočina KFS'!$E$9135</f>
        <v>27</v>
      </c>
      <c r="G27" s="10">
        <f>C27+E27</f>
        <v>2337</v>
      </c>
      <c r="H27" s="10">
        <f>D27+F27</f>
        <v>2193</v>
      </c>
      <c r="J27" s="3" t="s">
        <v>101</v>
      </c>
      <c r="K27" s="3"/>
      <c r="L27" s="4">
        <f>C30/L30</f>
        <v>0.033671917169635406</v>
      </c>
      <c r="M27" s="3" t="s">
        <v>99</v>
      </c>
      <c r="N27" s="3"/>
      <c r="O27" s="4">
        <f>D30/L30</f>
        <v>0.03177584768634378</v>
      </c>
    </row>
    <row r="28" spans="2:15" ht="15.75" thickBot="1">
      <c r="B28" s="6" t="s">
        <v>33</v>
      </c>
      <c r="C28" s="10">
        <f>'[4]Vysočina KFS'!$B$9136</f>
        <v>4351</v>
      </c>
      <c r="D28" s="10">
        <f>'[4]Vysočina KFS'!$C$9136</f>
        <v>4061</v>
      </c>
      <c r="E28" s="10">
        <f>'[4]Vysočina KFS'!$D$9136</f>
        <v>279</v>
      </c>
      <c r="F28" s="10">
        <f>'[4]Vysočina KFS'!$E$9136</f>
        <v>237</v>
      </c>
      <c r="G28" s="10">
        <f>C28+E28</f>
        <v>4630</v>
      </c>
      <c r="H28" s="10">
        <f>D28+F28</f>
        <v>4298</v>
      </c>
      <c r="J28" s="3" t="s">
        <v>102</v>
      </c>
      <c r="K28" s="3"/>
      <c r="L28" s="4">
        <f>E30/L30</f>
        <v>0.0013778890033858385</v>
      </c>
      <c r="M28" s="3" t="s">
        <v>100</v>
      </c>
      <c r="N28" s="3"/>
      <c r="O28" s="4">
        <f>F30/L30</f>
        <v>0.001099170714951666</v>
      </c>
    </row>
    <row r="29" spans="2:15" ht="15.75" thickBot="1">
      <c r="B29" s="6" t="s">
        <v>34</v>
      </c>
      <c r="C29" s="10">
        <f>'[4]Vysočina KFS'!$B$9137</f>
        <v>3786</v>
      </c>
      <c r="D29" s="10">
        <f>'[4]Vysočina KFS'!$C$9137</f>
        <v>3582</v>
      </c>
      <c r="E29" s="10">
        <f>'[4]Vysočina KFS'!$D$9137</f>
        <v>174</v>
      </c>
      <c r="F29" s="10">
        <f>'[4]Vysočina KFS'!$E$9137</f>
        <v>142</v>
      </c>
      <c r="G29" s="10">
        <f>C29+E29</f>
        <v>3960</v>
      </c>
      <c r="H29" s="10">
        <f>D29+F29</f>
        <v>3724</v>
      </c>
      <c r="J29" s="3" t="s">
        <v>103</v>
      </c>
      <c r="K29" s="3"/>
      <c r="L29" s="4">
        <f>G30/L30</f>
        <v>0.035049806173021246</v>
      </c>
      <c r="M29" s="3" t="s">
        <v>104</v>
      </c>
      <c r="N29" s="3"/>
      <c r="O29" s="4">
        <f>H30/L30</f>
        <v>0.032875018401295454</v>
      </c>
    </row>
    <row r="30" spans="2:15" ht="15.75" thickBot="1">
      <c r="B30" s="19" t="s">
        <v>35</v>
      </c>
      <c r="C30" s="22">
        <f>SUM(C25:C29)</f>
        <v>17155</v>
      </c>
      <c r="D30" s="22">
        <f>SUM(D25:D29)</f>
        <v>16189</v>
      </c>
      <c r="E30" s="22">
        <f>SUM(E25:E29)</f>
        <v>702</v>
      </c>
      <c r="F30" s="22">
        <f>SUM(F25:F29)</f>
        <v>560</v>
      </c>
      <c r="G30" s="11">
        <f>C30+E30</f>
        <v>17857</v>
      </c>
      <c r="H30" s="11">
        <f>D30+F30</f>
        <v>16749</v>
      </c>
      <c r="J30" s="3" t="s">
        <v>98</v>
      </c>
      <c r="K30" s="3"/>
      <c r="L30" s="5">
        <v>509475</v>
      </c>
      <c r="M30" s="31" t="s">
        <v>35</v>
      </c>
      <c r="N30" s="32"/>
      <c r="O30" s="33"/>
    </row>
    <row r="31" spans="2:8" ht="15" thickBot="1">
      <c r="B31" s="6" t="s">
        <v>36</v>
      </c>
      <c r="C31" s="23">
        <f>'[5]Zlínský KFS'!$B$9133</f>
        <v>7520</v>
      </c>
      <c r="D31" s="23">
        <f>'[5]Zlínský KFS'!$C$9133</f>
        <v>6877</v>
      </c>
      <c r="E31" s="23">
        <f>'[5]Zlínský KFS'!$D$9133</f>
        <v>399</v>
      </c>
      <c r="F31" s="23">
        <f>'[5]Zlínský KFS'!$E$9133</f>
        <v>319</v>
      </c>
      <c r="G31" s="10">
        <f>C31+E31</f>
        <v>7919</v>
      </c>
      <c r="H31" s="10">
        <f>D31+F31</f>
        <v>7196</v>
      </c>
    </row>
    <row r="32" spans="2:15" ht="15.75" thickBot="1">
      <c r="B32" s="6" t="s">
        <v>37</v>
      </c>
      <c r="C32" s="23">
        <f>'[5]Zlínský KFS'!$B$9134</f>
        <v>3510</v>
      </c>
      <c r="D32" s="23">
        <f>'[5]Zlínský KFS'!$C$9134</f>
        <v>3233</v>
      </c>
      <c r="E32" s="23">
        <f>'[5]Zlínský KFS'!$D$9134</f>
        <v>251</v>
      </c>
      <c r="F32" s="23">
        <f>'[5]Zlínský KFS'!$E$9134</f>
        <v>183</v>
      </c>
      <c r="G32" s="10">
        <f>C32+E32</f>
        <v>3761</v>
      </c>
      <c r="H32" s="10">
        <f>D32+F32</f>
        <v>3416</v>
      </c>
      <c r="J32" s="3" t="s">
        <v>101</v>
      </c>
      <c r="K32" s="3"/>
      <c r="L32" s="4">
        <f>C35/L35</f>
        <v>0.03740875288193803</v>
      </c>
      <c r="M32" s="3" t="s">
        <v>99</v>
      </c>
      <c r="N32" s="3"/>
      <c r="O32" s="4">
        <f>D35/L35</f>
        <v>0.034283945296198236</v>
      </c>
    </row>
    <row r="33" spans="2:15" ht="15.75" thickBot="1">
      <c r="B33" s="6" t="s">
        <v>38</v>
      </c>
      <c r="C33" s="23">
        <f>'[5]Zlínský KFS'!$B$9135</f>
        <v>6001</v>
      </c>
      <c r="D33" s="23">
        <f>'[5]Zlínský KFS'!$C$9135</f>
        <v>5466</v>
      </c>
      <c r="E33" s="23">
        <f>'[5]Zlínský KFS'!$D$9135</f>
        <v>375</v>
      </c>
      <c r="F33" s="23">
        <f>'[5]Zlínský KFS'!$E$9135</f>
        <v>293</v>
      </c>
      <c r="G33" s="10">
        <f>C33+E33</f>
        <v>6376</v>
      </c>
      <c r="H33" s="10">
        <f>D33+F33</f>
        <v>5759</v>
      </c>
      <c r="J33" s="3" t="s">
        <v>102</v>
      </c>
      <c r="K33" s="3"/>
      <c r="L33" s="4">
        <f>E35/L35</f>
        <v>0.002149908667364489</v>
      </c>
      <c r="M33" s="3" t="s">
        <v>100</v>
      </c>
      <c r="N33" s="3"/>
      <c r="O33" s="4">
        <f>F35/L35</f>
        <v>0.0016693006040952596</v>
      </c>
    </row>
    <row r="34" spans="2:15" ht="15.75" thickBot="1">
      <c r="B34" s="6" t="s">
        <v>39</v>
      </c>
      <c r="C34" s="23">
        <f>'[5]Zlínský KFS'!$B$9136</f>
        <v>4841</v>
      </c>
      <c r="D34" s="23">
        <f>'[5]Zlínský KFS'!$C$9136</f>
        <v>4469</v>
      </c>
      <c r="E34" s="23">
        <f>'[5]Zlínský KFS'!$D$9136</f>
        <v>232</v>
      </c>
      <c r="F34" s="23">
        <f>'[5]Zlínský KFS'!$E$9136</f>
        <v>181</v>
      </c>
      <c r="G34" s="10">
        <f>C34+E34</f>
        <v>5073</v>
      </c>
      <c r="H34" s="10">
        <f>D34+F34</f>
        <v>4650</v>
      </c>
      <c r="J34" s="3" t="s">
        <v>103</v>
      </c>
      <c r="K34" s="3"/>
      <c r="L34" s="4">
        <f>G35/L35</f>
        <v>0.03955866154930252</v>
      </c>
      <c r="M34" s="3" t="s">
        <v>104</v>
      </c>
      <c r="N34" s="3"/>
      <c r="O34" s="4">
        <f>H35/L35</f>
        <v>0.035953245900293494</v>
      </c>
    </row>
    <row r="35" spans="2:15" ht="15.75" thickBot="1">
      <c r="B35" s="19" t="s">
        <v>40</v>
      </c>
      <c r="C35" s="22">
        <f>SUM(C31:C34)</f>
        <v>21872</v>
      </c>
      <c r="D35" s="22">
        <f>SUM(D31:D34)</f>
        <v>20045</v>
      </c>
      <c r="E35" s="22">
        <f>SUM(E31:E34)</f>
        <v>1257</v>
      </c>
      <c r="F35" s="22">
        <f>SUM(F31:F34)</f>
        <v>976</v>
      </c>
      <c r="G35" s="11">
        <f>C35+E35</f>
        <v>23129</v>
      </c>
      <c r="H35" s="11">
        <f>D35+F35</f>
        <v>21021</v>
      </c>
      <c r="J35" s="3" t="s">
        <v>98</v>
      </c>
      <c r="K35" s="3"/>
      <c r="L35" s="5">
        <v>584676</v>
      </c>
      <c r="M35" s="31" t="s">
        <v>40</v>
      </c>
      <c r="N35" s="32"/>
      <c r="O35" s="33"/>
    </row>
    <row r="36" spans="2:8" ht="15" thickBot="1">
      <c r="B36" s="6" t="s">
        <v>42</v>
      </c>
      <c r="C36" s="23">
        <f>'[6]Pardubický KFS'!$B$9133</f>
        <v>3515</v>
      </c>
      <c r="D36" s="23">
        <f>'[6]Pardubický KFS'!$C$9133</f>
        <v>3287</v>
      </c>
      <c r="E36" s="23">
        <f>'[6]Pardubický KFS'!$D$9133</f>
        <v>176</v>
      </c>
      <c r="F36" s="23">
        <f>'[6]Pardubický KFS'!$E$9133</f>
        <v>138</v>
      </c>
      <c r="G36" s="10">
        <f>C36+E36</f>
        <v>3691</v>
      </c>
      <c r="H36" s="10">
        <f>D36+F36</f>
        <v>3425</v>
      </c>
    </row>
    <row r="37" spans="2:15" ht="15.75" thickBot="1">
      <c r="B37" s="6" t="s">
        <v>43</v>
      </c>
      <c r="C37" s="23">
        <f>'[6]Pardubický KFS'!$B$9134</f>
        <v>4532</v>
      </c>
      <c r="D37" s="23">
        <f>'[6]Pardubický KFS'!$C$9134</f>
        <v>4260</v>
      </c>
      <c r="E37" s="23">
        <f>'[6]Pardubický KFS'!$D$9134</f>
        <v>258</v>
      </c>
      <c r="F37" s="23">
        <f>'[6]Pardubický KFS'!$E$9134</f>
        <v>211</v>
      </c>
      <c r="G37" s="10">
        <f aca="true" t="shared" si="4" ref="G37:H40">C37+E37</f>
        <v>4790</v>
      </c>
      <c r="H37" s="10">
        <f t="shared" si="4"/>
        <v>4471</v>
      </c>
      <c r="J37" s="3" t="s">
        <v>101</v>
      </c>
      <c r="K37" s="3"/>
      <c r="L37" s="4">
        <f>C40/L40</f>
        <v>0.028485960449405115</v>
      </c>
      <c r="M37" s="3" t="s">
        <v>99</v>
      </c>
      <c r="N37" s="3"/>
      <c r="O37" s="4">
        <f>D40/L40</f>
        <v>0.026606658154912633</v>
      </c>
    </row>
    <row r="38" spans="2:15" ht="15.75" thickBot="1">
      <c r="B38" s="6" t="s">
        <v>44</v>
      </c>
      <c r="C38" s="23">
        <f>'[6]Pardubický KFS'!$B$9135</f>
        <v>3025</v>
      </c>
      <c r="D38" s="23">
        <f>'[6]Pardubický KFS'!$C$9135</f>
        <v>2790</v>
      </c>
      <c r="E38" s="23">
        <f>'[6]Pardubický KFS'!$D$9135</f>
        <v>123</v>
      </c>
      <c r="F38" s="23">
        <f>'[6]Pardubický KFS'!$E$9135</f>
        <v>70</v>
      </c>
      <c r="G38" s="10">
        <f t="shared" si="4"/>
        <v>3148</v>
      </c>
      <c r="H38" s="10">
        <f t="shared" si="4"/>
        <v>2860</v>
      </c>
      <c r="J38" s="3" t="s">
        <v>102</v>
      </c>
      <c r="K38" s="3"/>
      <c r="L38" s="4">
        <f>E40/L40</f>
        <v>0.0014065705833005585</v>
      </c>
      <c r="M38" s="3" t="s">
        <v>100</v>
      </c>
      <c r="N38" s="3"/>
      <c r="O38" s="4">
        <f>F40/L40</f>
        <v>0.0010752709004570385</v>
      </c>
    </row>
    <row r="39" spans="2:15" ht="15.75" thickBot="1">
      <c r="B39" s="6" t="s">
        <v>45</v>
      </c>
      <c r="C39" s="23">
        <f>'[6]Pardubický KFS'!$B$9136</f>
        <v>3631</v>
      </c>
      <c r="D39" s="23">
        <f>'[6]Pardubický KFS'!$C$9136</f>
        <v>3396</v>
      </c>
      <c r="E39" s="23">
        <f>'[6]Pardubický KFS'!$D$9136</f>
        <v>169</v>
      </c>
      <c r="F39" s="23">
        <f>'[6]Pardubický KFS'!$E$9136</f>
        <v>136</v>
      </c>
      <c r="G39" s="10">
        <f t="shared" si="4"/>
        <v>3800</v>
      </c>
      <c r="H39" s="10">
        <f t="shared" si="4"/>
        <v>3532</v>
      </c>
      <c r="J39" s="3" t="s">
        <v>103</v>
      </c>
      <c r="K39" s="3"/>
      <c r="L39" s="4">
        <f>G40/L40</f>
        <v>0.02989253103270567</v>
      </c>
      <c r="M39" s="3" t="s">
        <v>104</v>
      </c>
      <c r="N39" s="3"/>
      <c r="O39" s="4">
        <f>H40/L40</f>
        <v>0.02768192905536967</v>
      </c>
    </row>
    <row r="40" spans="2:15" ht="15.75" thickBot="1">
      <c r="B40" s="19" t="s">
        <v>41</v>
      </c>
      <c r="C40" s="22">
        <f>SUBTOTAL(9,C36:C39)</f>
        <v>14703</v>
      </c>
      <c r="D40" s="22">
        <f>SUBTOTAL(9,D36:D39)</f>
        <v>13733</v>
      </c>
      <c r="E40" s="22">
        <f>SUBTOTAL(9,E36:E39)</f>
        <v>726</v>
      </c>
      <c r="F40" s="22">
        <f>SUBTOTAL(9,F36:F39)</f>
        <v>555</v>
      </c>
      <c r="G40" s="11">
        <f t="shared" si="4"/>
        <v>15429</v>
      </c>
      <c r="H40" s="11">
        <f t="shared" si="4"/>
        <v>14288</v>
      </c>
      <c r="J40" s="3" t="s">
        <v>98</v>
      </c>
      <c r="K40" s="3"/>
      <c r="L40" s="5">
        <v>516149</v>
      </c>
      <c r="M40" s="31" t="s">
        <v>41</v>
      </c>
      <c r="N40" s="32"/>
      <c r="O40" s="33"/>
    </row>
    <row r="41" spans="2:8" ht="15" thickBot="1">
      <c r="B41" s="6" t="s">
        <v>46</v>
      </c>
      <c r="C41" s="10">
        <f>'[7]Královéhradecký KFS'!B9133</f>
        <v>4843</v>
      </c>
      <c r="D41" s="10">
        <f>'[7]Královéhradecký KFS'!C9133</f>
        <v>4543</v>
      </c>
      <c r="E41" s="10">
        <f>'[7]Královéhradecký KFS'!D9133</f>
        <v>275</v>
      </c>
      <c r="F41" s="10">
        <f>'[7]Královéhradecký KFS'!E9133</f>
        <v>239</v>
      </c>
      <c r="G41" s="10">
        <f>'[7]Královéhradecký KFS'!F9133</f>
        <v>5118</v>
      </c>
      <c r="H41" s="10">
        <f>'[7]Královéhradecký KFS'!G9133</f>
        <v>4782</v>
      </c>
    </row>
    <row r="42" spans="2:8" ht="15" thickBot="1">
      <c r="B42" s="6" t="s">
        <v>47</v>
      </c>
      <c r="C42" s="10">
        <f>'[7]Královéhradecký KFS'!B9134</f>
        <v>1844</v>
      </c>
      <c r="D42" s="10">
        <f>'[7]Královéhradecký KFS'!C9134</f>
        <v>1748</v>
      </c>
      <c r="E42" s="10">
        <f>'[7]Královéhradecký KFS'!D9134</f>
        <v>49</v>
      </c>
      <c r="F42" s="10">
        <f>'[7]Královéhradecký KFS'!E9134</f>
        <v>32</v>
      </c>
      <c r="G42" s="10">
        <f>'[7]Královéhradecký KFS'!F9134</f>
        <v>1893</v>
      </c>
      <c r="H42" s="10">
        <f>'[7]Královéhradecký KFS'!G9134</f>
        <v>1780</v>
      </c>
    </row>
    <row r="43" spans="2:15" ht="15.75" thickBot="1">
      <c r="B43" s="6" t="s">
        <v>48</v>
      </c>
      <c r="C43" s="10">
        <f>'[7]Královéhradecký KFS'!B9135</f>
        <v>2632</v>
      </c>
      <c r="D43" s="10">
        <f>'[7]Královéhradecký KFS'!C9135</f>
        <v>2434</v>
      </c>
      <c r="E43" s="10">
        <f>'[7]Královéhradecký KFS'!D9135</f>
        <v>169</v>
      </c>
      <c r="F43" s="10">
        <f>'[7]Královéhradecký KFS'!E9135</f>
        <v>98</v>
      </c>
      <c r="G43" s="10">
        <f>'[7]Královéhradecký KFS'!F9135</f>
        <v>2801</v>
      </c>
      <c r="H43" s="10">
        <f>'[7]Královéhradecký KFS'!G9135</f>
        <v>2532</v>
      </c>
      <c r="J43" s="3" t="s">
        <v>101</v>
      </c>
      <c r="K43" s="3"/>
      <c r="L43" s="4">
        <f>C46/L46</f>
        <v>0.02705736633171388</v>
      </c>
      <c r="M43" s="3" t="s">
        <v>99</v>
      </c>
      <c r="N43" s="3"/>
      <c r="O43" s="4">
        <f>D46/L46</f>
        <v>0.025291020835260174</v>
      </c>
    </row>
    <row r="44" spans="2:15" ht="15.75" thickBot="1">
      <c r="B44" s="6" t="s">
        <v>49</v>
      </c>
      <c r="C44" s="10">
        <f>'[7]Královéhradecký KFS'!B9136</f>
        <v>2723</v>
      </c>
      <c r="D44" s="10">
        <f>'[7]Královéhradecký KFS'!C9136</f>
        <v>2543</v>
      </c>
      <c r="E44" s="10">
        <f>'[7]Královéhradecký KFS'!D9136</f>
        <v>175</v>
      </c>
      <c r="F44" s="10">
        <f>'[7]Královéhradecký KFS'!E9136</f>
        <v>138</v>
      </c>
      <c r="G44" s="10">
        <f>'[7]Královéhradecký KFS'!F9136</f>
        <v>2898</v>
      </c>
      <c r="H44" s="10">
        <f>'[7]Královéhradecký KFS'!G9136</f>
        <v>2681</v>
      </c>
      <c r="J44" s="3" t="s">
        <v>102</v>
      </c>
      <c r="K44" s="3"/>
      <c r="L44" s="4">
        <f>E46/L46</f>
        <v>0.0014671185899702767</v>
      </c>
      <c r="M44" s="3" t="s">
        <v>100</v>
      </c>
      <c r="N44" s="3"/>
      <c r="O44" s="4">
        <f>F46/L46</f>
        <v>0.0010953518273696505</v>
      </c>
    </row>
    <row r="45" spans="2:15" ht="15.75" thickBot="1">
      <c r="B45" s="6" t="s">
        <v>50</v>
      </c>
      <c r="C45" s="10">
        <f>'[7]Královéhradecký KFS'!B9137</f>
        <v>2878</v>
      </c>
      <c r="D45" s="10">
        <f>'[7]Královéhradecký KFS'!C9137</f>
        <v>2678</v>
      </c>
      <c r="E45" s="10">
        <f>'[7]Královéhradecký KFS'!D9137</f>
        <v>141</v>
      </c>
      <c r="F45" s="10">
        <f>'[7]Královéhradecký KFS'!E9137</f>
        <v>97</v>
      </c>
      <c r="G45" s="10">
        <f>'[7]Královéhradecký KFS'!F9137</f>
        <v>3019</v>
      </c>
      <c r="H45" s="10">
        <f>'[7]Královéhradecký KFS'!G9137</f>
        <v>2775</v>
      </c>
      <c r="J45" s="3" t="s">
        <v>103</v>
      </c>
      <c r="K45" s="3"/>
      <c r="L45" s="4">
        <f>G46/L46</f>
        <v>0.02852448492168416</v>
      </c>
      <c r="M45" s="3" t="s">
        <v>104</v>
      </c>
      <c r="N45" s="3"/>
      <c r="O45" s="4">
        <f>H46/L46</f>
        <v>0.026386372662629824</v>
      </c>
    </row>
    <row r="46" spans="2:15" ht="24.75" thickBot="1">
      <c r="B46" s="9" t="s">
        <v>51</v>
      </c>
      <c r="C46" s="22">
        <f>SUBTOTAL(9,C41:C45)</f>
        <v>14920</v>
      </c>
      <c r="D46" s="22">
        <f>SUBTOTAL(9,D41:D45)</f>
        <v>13946</v>
      </c>
      <c r="E46" s="22">
        <f>SUBTOTAL(9,E41:E45)</f>
        <v>809</v>
      </c>
      <c r="F46" s="22">
        <f>SUBTOTAL(9,F41:F45)</f>
        <v>604</v>
      </c>
      <c r="G46" s="11">
        <f>C46+E46</f>
        <v>15729</v>
      </c>
      <c r="H46" s="11">
        <f>D46+F46</f>
        <v>14550</v>
      </c>
      <c r="J46" s="3" t="s">
        <v>98</v>
      </c>
      <c r="K46" s="3"/>
      <c r="L46" s="5">
        <v>551421</v>
      </c>
      <c r="M46" s="31" t="s">
        <v>51</v>
      </c>
      <c r="N46" s="32"/>
      <c r="O46" s="33"/>
    </row>
    <row r="47" spans="2:8" ht="15" thickBot="1">
      <c r="B47" s="6" t="s">
        <v>55</v>
      </c>
      <c r="C47" s="23">
        <f>'[8]Liberecký KFS'!$B$9133</f>
        <v>2267</v>
      </c>
      <c r="D47" s="23">
        <f>'[8]Liberecký KFS'!$C$9133</f>
        <v>2117</v>
      </c>
      <c r="E47" s="23">
        <f>'[8]Liberecký KFS'!$D$9133</f>
        <v>92</v>
      </c>
      <c r="F47" s="23">
        <f>'[8]Liberecký KFS'!$E$9133</f>
        <v>65</v>
      </c>
      <c r="G47" s="10">
        <f>C47+E47</f>
        <v>2359</v>
      </c>
      <c r="H47" s="10">
        <f>D47+F47</f>
        <v>2182</v>
      </c>
    </row>
    <row r="48" spans="2:15" ht="15.75" thickBot="1">
      <c r="B48" s="6" t="s">
        <v>107</v>
      </c>
      <c r="C48" s="23">
        <f>'[8]Liberecký KFS'!$B$9134</f>
        <v>2185</v>
      </c>
      <c r="D48" s="23">
        <f>'[8]Liberecký KFS'!$C$9134</f>
        <v>2005</v>
      </c>
      <c r="E48" s="23">
        <f>'[8]Liberecký KFS'!$D$9134</f>
        <v>90</v>
      </c>
      <c r="F48" s="23">
        <f>'[8]Liberecký KFS'!$E$9134</f>
        <v>72</v>
      </c>
      <c r="G48" s="10">
        <f aca="true" t="shared" si="5" ref="G48:H51">C48+E48</f>
        <v>2275</v>
      </c>
      <c r="H48" s="10">
        <f t="shared" si="5"/>
        <v>2077</v>
      </c>
      <c r="J48" s="3" t="s">
        <v>101</v>
      </c>
      <c r="K48" s="3"/>
      <c r="L48" s="4">
        <f>C51/L51</f>
        <v>0.023965116834493753</v>
      </c>
      <c r="M48" s="3" t="s">
        <v>99</v>
      </c>
      <c r="N48" s="3"/>
      <c r="O48" s="4">
        <f>D51/L51</f>
        <v>0.02239564733792953</v>
      </c>
    </row>
    <row r="49" spans="2:15" ht="15.75" thickBot="1">
      <c r="B49" s="6" t="s">
        <v>52</v>
      </c>
      <c r="C49" s="23">
        <f>'[8]Liberecký KFS'!$B$9135</f>
        <v>3614</v>
      </c>
      <c r="D49" s="23">
        <f>'[8]Liberecký KFS'!$C$9135</f>
        <v>3412</v>
      </c>
      <c r="E49" s="23">
        <f>'[8]Liberecký KFS'!$D$9135</f>
        <v>183</v>
      </c>
      <c r="F49" s="23">
        <f>'[8]Liberecký KFS'!$E$9135</f>
        <v>135</v>
      </c>
      <c r="G49" s="10">
        <f t="shared" si="5"/>
        <v>3797</v>
      </c>
      <c r="H49" s="10">
        <f t="shared" si="5"/>
        <v>3547</v>
      </c>
      <c r="J49" s="3" t="s">
        <v>102</v>
      </c>
      <c r="K49" s="3"/>
      <c r="L49" s="4">
        <f>E51/L51</f>
        <v>0.0010758827128621437</v>
      </c>
      <c r="M49" s="3" t="s">
        <v>100</v>
      </c>
      <c r="N49" s="3"/>
      <c r="O49" s="4">
        <f>F51/L51</f>
        <v>0.0007892839352286763</v>
      </c>
    </row>
    <row r="50" spans="2:15" ht="15.75" thickBot="1">
      <c r="B50" s="6" t="s">
        <v>53</v>
      </c>
      <c r="C50" s="23">
        <f>'[8]Liberecký KFS'!$B$9136</f>
        <v>2470</v>
      </c>
      <c r="D50" s="23">
        <f>'[8]Liberecký KFS'!$C$9136</f>
        <v>2312</v>
      </c>
      <c r="E50" s="23">
        <f>'[8]Liberecký KFS'!$D$9136</f>
        <v>108</v>
      </c>
      <c r="F50" s="23">
        <f>'[8]Liberecký KFS'!$E$9136</f>
        <v>75</v>
      </c>
      <c r="G50" s="10">
        <f t="shared" si="5"/>
        <v>2578</v>
      </c>
      <c r="H50" s="10">
        <f t="shared" si="5"/>
        <v>2387</v>
      </c>
      <c r="J50" s="3" t="s">
        <v>103</v>
      </c>
      <c r="K50" s="3"/>
      <c r="L50" s="4">
        <f>G51/L51</f>
        <v>0.025040999547355898</v>
      </c>
      <c r="M50" s="3" t="s">
        <v>104</v>
      </c>
      <c r="N50" s="3"/>
      <c r="O50" s="4">
        <f>H51/L51</f>
        <v>0.023184931273158203</v>
      </c>
    </row>
    <row r="51" spans="2:15" ht="15.75" thickBot="1">
      <c r="B51" s="19" t="s">
        <v>54</v>
      </c>
      <c r="C51" s="22">
        <f>SUBTOTAL(9,C47:C50)</f>
        <v>10536</v>
      </c>
      <c r="D51" s="22">
        <f>SUBTOTAL(9,D47:D50)</f>
        <v>9846</v>
      </c>
      <c r="E51" s="22">
        <f>SUBTOTAL(9,E47:E50)</f>
        <v>473</v>
      </c>
      <c r="F51" s="22">
        <f>SUBTOTAL(9,F47:F50)</f>
        <v>347</v>
      </c>
      <c r="G51" s="11">
        <f t="shared" si="5"/>
        <v>11009</v>
      </c>
      <c r="H51" s="11">
        <f t="shared" si="5"/>
        <v>10193</v>
      </c>
      <c r="J51" s="3" t="s">
        <v>98</v>
      </c>
      <c r="K51" s="3"/>
      <c r="L51" s="5">
        <v>439639</v>
      </c>
      <c r="M51" s="31" t="s">
        <v>54</v>
      </c>
      <c r="N51" s="32"/>
      <c r="O51" s="33"/>
    </row>
    <row r="52" spans="2:8" ht="15" thickBot="1">
      <c r="B52" s="6" t="s">
        <v>56</v>
      </c>
      <c r="C52" s="10">
        <f>'[9]Ústecký KFS'!$B$9133</f>
        <v>2369</v>
      </c>
      <c r="D52" s="10">
        <f>'[9]Ústecký KFS'!$C$9133</f>
        <v>2205</v>
      </c>
      <c r="E52" s="10">
        <f>'[9]Ústecký KFS'!$D$9133</f>
        <v>82</v>
      </c>
      <c r="F52" s="10">
        <f>'[9]Ústecký KFS'!$E$9133</f>
        <v>48</v>
      </c>
      <c r="G52" s="10">
        <f>C52+E52</f>
        <v>2451</v>
      </c>
      <c r="H52" s="10">
        <f>D52+F52</f>
        <v>2253</v>
      </c>
    </row>
    <row r="53" spans="2:8" ht="15" thickBot="1">
      <c r="B53" s="6" t="s">
        <v>57</v>
      </c>
      <c r="C53" s="10">
        <f>'[9]Ústecký KFS'!$B$9134</f>
        <v>2296</v>
      </c>
      <c r="D53" s="10">
        <f>'[9]Ústecký KFS'!$C$9134</f>
        <v>2158</v>
      </c>
      <c r="E53" s="10">
        <f>'[9]Ústecký KFS'!$D$9134</f>
        <v>95</v>
      </c>
      <c r="F53" s="10">
        <f>'[9]Ústecký KFS'!$E$9134</f>
        <v>66</v>
      </c>
      <c r="G53" s="10">
        <f aca="true" t="shared" si="6" ref="G53:G59">C53+E53</f>
        <v>2391</v>
      </c>
      <c r="H53" s="10">
        <f aca="true" t="shared" si="7" ref="H53:H59">D53+F53</f>
        <v>2224</v>
      </c>
    </row>
    <row r="54" spans="2:8" ht="15" thickBot="1">
      <c r="B54" s="6" t="s">
        <v>58</v>
      </c>
      <c r="C54" s="10">
        <f>'[9]Ústecký KFS'!$B$9135</f>
        <v>4517</v>
      </c>
      <c r="D54" s="10">
        <f>'[9]Ústecký KFS'!$C$9135</f>
        <v>4303</v>
      </c>
      <c r="E54" s="10">
        <f>'[9]Ústecký KFS'!$D$9135</f>
        <v>190</v>
      </c>
      <c r="F54" s="10">
        <f>'[9]Ústecký KFS'!$E$9135</f>
        <v>141</v>
      </c>
      <c r="G54" s="10">
        <f t="shared" si="6"/>
        <v>4707</v>
      </c>
      <c r="H54" s="10">
        <f t="shared" si="7"/>
        <v>4444</v>
      </c>
    </row>
    <row r="55" spans="2:8" ht="15" thickBot="1">
      <c r="B55" s="6" t="s">
        <v>59</v>
      </c>
      <c r="C55" s="10">
        <f>'[9]Ústecký KFS'!$B$9136</f>
        <v>2780</v>
      </c>
      <c r="D55" s="10">
        <f>'[9]Ústecký KFS'!$C$9136</f>
        <v>2646</v>
      </c>
      <c r="E55" s="10">
        <f>'[9]Ústecký KFS'!$D$9136</f>
        <v>117</v>
      </c>
      <c r="F55" s="10">
        <f>'[9]Ústecký KFS'!$E$9136</f>
        <v>81</v>
      </c>
      <c r="G55" s="10">
        <f t="shared" si="6"/>
        <v>2897</v>
      </c>
      <c r="H55" s="10">
        <f t="shared" si="7"/>
        <v>2727</v>
      </c>
    </row>
    <row r="56" spans="2:15" ht="15.75" thickBot="1">
      <c r="B56" s="6" t="s">
        <v>60</v>
      </c>
      <c r="C56" s="10">
        <f>'[9]Ústecký KFS'!$B$9137</f>
        <v>1401</v>
      </c>
      <c r="D56" s="10">
        <f>'[9]Ústecký KFS'!$C$9137</f>
        <v>1309</v>
      </c>
      <c r="E56" s="10">
        <f>'[9]Ústecký KFS'!$D$9137</f>
        <v>49</v>
      </c>
      <c r="F56" s="10">
        <f>'[9]Ústecký KFS'!$E$9137</f>
        <v>34</v>
      </c>
      <c r="G56" s="10">
        <f t="shared" si="6"/>
        <v>1450</v>
      </c>
      <c r="H56" s="10">
        <f t="shared" si="7"/>
        <v>1343</v>
      </c>
      <c r="J56" s="3" t="s">
        <v>101</v>
      </c>
      <c r="K56" s="3"/>
      <c r="L56" s="4">
        <f>C59/L59</f>
        <v>0.022248283405237892</v>
      </c>
      <c r="M56" s="3" t="s">
        <v>99</v>
      </c>
      <c r="N56" s="3"/>
      <c r="O56" s="4">
        <f>D59/L59</f>
        <v>0.020988029409977516</v>
      </c>
    </row>
    <row r="57" spans="2:15" ht="15.75" thickBot="1">
      <c r="B57" s="6" t="s">
        <v>61</v>
      </c>
      <c r="C57" s="10">
        <f>'[9]Ústecký KFS'!$B$9138</f>
        <v>2794</v>
      </c>
      <c r="D57" s="10">
        <f>'[9]Ústecký KFS'!$C$9138</f>
        <v>2601</v>
      </c>
      <c r="E57" s="10">
        <f>'[9]Ústecký KFS'!$D$9138</f>
        <v>128</v>
      </c>
      <c r="F57" s="10">
        <f>'[9]Ústecký KFS'!$E$9138</f>
        <v>110</v>
      </c>
      <c r="G57" s="10">
        <f t="shared" si="6"/>
        <v>2922</v>
      </c>
      <c r="H57" s="10">
        <f t="shared" si="7"/>
        <v>2711</v>
      </c>
      <c r="J57" s="3" t="s">
        <v>102</v>
      </c>
      <c r="K57" s="3"/>
      <c r="L57" s="4">
        <f>E59/L59</f>
        <v>0.0009479248951813818</v>
      </c>
      <c r="M57" s="3" t="s">
        <v>100</v>
      </c>
      <c r="N57" s="3"/>
      <c r="O57" s="4">
        <f>F59/L59</f>
        <v>0.0006842073281886127</v>
      </c>
    </row>
    <row r="58" spans="2:15" ht="15.75" thickBot="1">
      <c r="B58" s="6" t="s">
        <v>62</v>
      </c>
      <c r="C58" s="10">
        <f>'[9]Ústecký KFS'!$B$9139</f>
        <v>2150</v>
      </c>
      <c r="D58" s="10">
        <f>'[9]Ústecký KFS'!$C$9139</f>
        <v>2048</v>
      </c>
      <c r="E58" s="10">
        <f>'[9]Ústecký KFS'!$D$9139</f>
        <v>119</v>
      </c>
      <c r="F58" s="10">
        <f>'[9]Ústecký KFS'!$E$9139</f>
        <v>83</v>
      </c>
      <c r="G58" s="10">
        <f t="shared" si="6"/>
        <v>2269</v>
      </c>
      <c r="H58" s="10">
        <f t="shared" si="7"/>
        <v>2131</v>
      </c>
      <c r="J58" s="3" t="s">
        <v>103</v>
      </c>
      <c r="K58" s="3"/>
      <c r="L58" s="4">
        <f>G59/L59</f>
        <v>0.023196208300419276</v>
      </c>
      <c r="M58" s="3" t="s">
        <v>104</v>
      </c>
      <c r="N58" s="3"/>
      <c r="O58" s="4">
        <f>H59/L59</f>
        <v>0.02167223673816613</v>
      </c>
    </row>
    <row r="59" spans="2:15" ht="15.75" thickBot="1">
      <c r="B59" s="19" t="s">
        <v>63</v>
      </c>
      <c r="C59" s="22">
        <f>SUBTOTAL(9,C52:C58)</f>
        <v>18307</v>
      </c>
      <c r="D59" s="22">
        <f>SUBTOTAL(9,D52:D58)</f>
        <v>17270</v>
      </c>
      <c r="E59" s="22">
        <f>SUBTOTAL(9,E52:E58)</f>
        <v>780</v>
      </c>
      <c r="F59" s="22">
        <f>SUBTOTAL(9,F52:F58)</f>
        <v>563</v>
      </c>
      <c r="G59" s="11">
        <f t="shared" si="6"/>
        <v>19087</v>
      </c>
      <c r="H59" s="11">
        <f t="shared" si="7"/>
        <v>17833</v>
      </c>
      <c r="J59" s="3" t="s">
        <v>98</v>
      </c>
      <c r="K59" s="3"/>
      <c r="L59" s="5">
        <v>822850</v>
      </c>
      <c r="M59" s="31" t="s">
        <v>63</v>
      </c>
      <c r="N59" s="32"/>
      <c r="O59" s="33"/>
    </row>
    <row r="60" spans="2:8" ht="15" thickBot="1">
      <c r="B60" s="36"/>
      <c r="C60" s="37"/>
      <c r="D60" s="37"/>
      <c r="E60" s="37"/>
      <c r="F60" s="37"/>
      <c r="G60" s="37"/>
      <c r="H60" s="38"/>
    </row>
    <row r="61" spans="2:15" ht="15.75" thickBot="1">
      <c r="B61" s="6" t="s">
        <v>64</v>
      </c>
      <c r="C61" s="23">
        <f>'[10]Karlovarský KFS'!$B$9133</f>
        <v>2416</v>
      </c>
      <c r="D61" s="23">
        <f>'[10]Karlovarský KFS'!$C$9133</f>
        <v>2266</v>
      </c>
      <c r="E61" s="23">
        <f>'[10]Karlovarský KFS'!$D$9133</f>
        <v>140</v>
      </c>
      <c r="F61" s="23">
        <f>'[10]Karlovarský KFS'!$E$9133</f>
        <v>96</v>
      </c>
      <c r="G61" s="10">
        <f>C61+E61</f>
        <v>2556</v>
      </c>
      <c r="H61" s="10">
        <f>D61+F61</f>
        <v>2362</v>
      </c>
      <c r="J61" s="3" t="s">
        <v>101</v>
      </c>
      <c r="K61" s="3"/>
      <c r="L61" s="4">
        <f>C64/L64</f>
        <v>0.023767310042846972</v>
      </c>
      <c r="M61" s="3" t="s">
        <v>99</v>
      </c>
      <c r="N61" s="3"/>
      <c r="O61" s="4">
        <f>D64/L64</f>
        <v>0.022528240050503016</v>
      </c>
    </row>
    <row r="62" spans="2:15" ht="15.75" thickBot="1">
      <c r="B62" s="6" t="s">
        <v>65</v>
      </c>
      <c r="C62" s="23">
        <f>'[10]Karlovarský KFS'!$B$9134</f>
        <v>2706</v>
      </c>
      <c r="D62" s="23">
        <f>'[10]Karlovarský KFS'!$C$9134</f>
        <v>2564</v>
      </c>
      <c r="E62" s="23">
        <f>'[10]Karlovarský KFS'!$D$9134</f>
        <v>122</v>
      </c>
      <c r="F62" s="23">
        <f>'[10]Karlovarský KFS'!$E$9134</f>
        <v>92</v>
      </c>
      <c r="G62" s="10">
        <f>C62+E62</f>
        <v>2828</v>
      </c>
      <c r="H62" s="10">
        <f>D62+F62</f>
        <v>2656</v>
      </c>
      <c r="J62" s="3" t="s">
        <v>102</v>
      </c>
      <c r="K62" s="3"/>
      <c r="L62" s="4">
        <f>E64/L64</f>
        <v>0.0011349746813340317</v>
      </c>
      <c r="M62" s="3" t="s">
        <v>100</v>
      </c>
      <c r="N62" s="3"/>
      <c r="O62" s="4">
        <f>F64/L64</f>
        <v>0.0007924675289787914</v>
      </c>
    </row>
    <row r="63" spans="2:15" ht="15.75" thickBot="1">
      <c r="B63" s="6" t="s">
        <v>66</v>
      </c>
      <c r="C63" s="23">
        <f>'[10]Karlovarský KFS'!$B$9135</f>
        <v>1956</v>
      </c>
      <c r="D63" s="23">
        <f>'[10]Karlovarský KFS'!$C$9135</f>
        <v>1879</v>
      </c>
      <c r="E63" s="23">
        <f>'[10]Karlovarský KFS'!$D$9135</f>
        <v>76</v>
      </c>
      <c r="F63" s="23">
        <f>'[10]Karlovarský KFS'!$E$9135</f>
        <v>48</v>
      </c>
      <c r="G63" s="10">
        <f>C63+E63</f>
        <v>2032</v>
      </c>
      <c r="H63" s="10">
        <f>D63+F63</f>
        <v>1927</v>
      </c>
      <c r="J63" s="3" t="s">
        <v>103</v>
      </c>
      <c r="K63" s="3"/>
      <c r="L63" s="4">
        <f>G64/L64</f>
        <v>0.024902284724181004</v>
      </c>
      <c r="M63" s="3" t="s">
        <v>104</v>
      </c>
      <c r="N63" s="3"/>
      <c r="O63" s="4">
        <f>H64/L64</f>
        <v>0.023320707579481806</v>
      </c>
    </row>
    <row r="64" spans="2:15" ht="15.75" thickBot="1">
      <c r="B64" s="19" t="s">
        <v>67</v>
      </c>
      <c r="C64" s="22">
        <f>SUBTOTAL(9,C61:C63)</f>
        <v>7078</v>
      </c>
      <c r="D64" s="22">
        <f>SUBTOTAL(9,D61:D63)</f>
        <v>6709</v>
      </c>
      <c r="E64" s="22">
        <f>SUBTOTAL(9,E61:E63)</f>
        <v>338</v>
      </c>
      <c r="F64" s="22">
        <f>SUBTOTAL(9,F61:F63)</f>
        <v>236</v>
      </c>
      <c r="G64" s="11">
        <f>C64+E64</f>
        <v>7416</v>
      </c>
      <c r="H64" s="11">
        <f>D64+F64</f>
        <v>6945</v>
      </c>
      <c r="J64" s="3" t="s">
        <v>98</v>
      </c>
      <c r="K64" s="3"/>
      <c r="L64" s="5">
        <v>297804</v>
      </c>
      <c r="M64" s="31" t="s">
        <v>67</v>
      </c>
      <c r="N64" s="32"/>
      <c r="O64" s="33"/>
    </row>
    <row r="65" spans="2:8" ht="15" thickBot="1">
      <c r="B65" s="6" t="s">
        <v>68</v>
      </c>
      <c r="C65" s="10">
        <f>'[11]Plzeňský KFS'!$B$9133</f>
        <v>2501</v>
      </c>
      <c r="D65" s="10">
        <f>'[11]Plzeňský KFS'!$C$9133</f>
        <v>2338</v>
      </c>
      <c r="E65" s="10">
        <f>'[11]Plzeňský KFS'!$D$9133</f>
        <v>68</v>
      </c>
      <c r="F65" s="10">
        <f>'[11]Plzeňský KFS'!$E$9133</f>
        <v>49</v>
      </c>
      <c r="G65" s="10">
        <f>C65+E65</f>
        <v>2569</v>
      </c>
      <c r="H65" s="10">
        <f>D65+F65</f>
        <v>2387</v>
      </c>
    </row>
    <row r="66" spans="2:8" ht="15" thickBot="1">
      <c r="B66" s="6" t="s">
        <v>69</v>
      </c>
      <c r="C66" s="10">
        <f>'[11]Plzeňský KFS'!$B$9134</f>
        <v>3361</v>
      </c>
      <c r="D66" s="10">
        <f>'[11]Plzeňský KFS'!$C$9134</f>
        <v>3135</v>
      </c>
      <c r="E66" s="10">
        <f>'[11]Plzeňský KFS'!$D$9134</f>
        <v>93</v>
      </c>
      <c r="F66" s="10">
        <f>'[11]Plzeňský KFS'!$E$9134</f>
        <v>60</v>
      </c>
      <c r="G66" s="10">
        <f aca="true" t="shared" si="8" ref="G66:G72">C66+E66</f>
        <v>3454</v>
      </c>
      <c r="H66" s="10">
        <f aca="true" t="shared" si="9" ref="H66:H72">D66+F66</f>
        <v>3195</v>
      </c>
    </row>
    <row r="67" spans="2:8" ht="15" thickBot="1">
      <c r="B67" s="6" t="s">
        <v>70</v>
      </c>
      <c r="C67" s="10">
        <f>'[11]Plzeňský KFS'!$B$9135</f>
        <v>2662</v>
      </c>
      <c r="D67" s="10">
        <f>'[11]Plzeňský KFS'!$C$9135</f>
        <v>2494</v>
      </c>
      <c r="E67" s="10">
        <f>'[11]Plzeňský KFS'!$D$9135</f>
        <v>102</v>
      </c>
      <c r="F67" s="10">
        <f>'[11]Plzeňský KFS'!$E$9135</f>
        <v>63</v>
      </c>
      <c r="G67" s="10">
        <f t="shared" si="8"/>
        <v>2764</v>
      </c>
      <c r="H67" s="10">
        <f t="shared" si="9"/>
        <v>2557</v>
      </c>
    </row>
    <row r="68" spans="2:8" ht="15" thickBot="1">
      <c r="B68" s="6" t="s">
        <v>71</v>
      </c>
      <c r="C68" s="10">
        <f>'[11]Plzeňský KFS'!$B$9136</f>
        <v>3375</v>
      </c>
      <c r="D68" s="10">
        <f>'[11]Plzeňský KFS'!$C$9136</f>
        <v>3198</v>
      </c>
      <c r="E68" s="10">
        <f>'[11]Plzeňský KFS'!$D$9136</f>
        <v>157</v>
      </c>
      <c r="F68" s="10">
        <f>'[11]Plzeňský KFS'!$E$9136</f>
        <v>133</v>
      </c>
      <c r="G68" s="10">
        <f t="shared" si="8"/>
        <v>3532</v>
      </c>
      <c r="H68" s="10">
        <f t="shared" si="9"/>
        <v>3331</v>
      </c>
    </row>
    <row r="69" spans="2:15" ht="15.75" thickBot="1">
      <c r="B69" s="6" t="s">
        <v>72</v>
      </c>
      <c r="C69" s="10">
        <f>'[11]Plzeňský KFS'!$B$9137</f>
        <v>2781</v>
      </c>
      <c r="D69" s="10">
        <f>'[11]Plzeňský KFS'!$C$9137</f>
        <v>2657</v>
      </c>
      <c r="E69" s="10">
        <f>'[11]Plzeňský KFS'!$D$9137</f>
        <v>104</v>
      </c>
      <c r="F69" s="10">
        <f>'[11]Plzeňský KFS'!$E$9137</f>
        <v>74</v>
      </c>
      <c r="G69" s="10">
        <f t="shared" si="8"/>
        <v>2885</v>
      </c>
      <c r="H69" s="10">
        <f t="shared" si="9"/>
        <v>2731</v>
      </c>
      <c r="J69" s="3" t="s">
        <v>101</v>
      </c>
      <c r="K69" s="3"/>
      <c r="L69" s="4">
        <f>C72/L72</f>
        <v>0.031770530751688675</v>
      </c>
      <c r="M69" s="3" t="s">
        <v>99</v>
      </c>
      <c r="N69" s="3"/>
      <c r="O69" s="4">
        <f>D72/L72</f>
        <v>0.029970431902329897</v>
      </c>
    </row>
    <row r="70" spans="2:15" ht="15.75" thickBot="1">
      <c r="B70" s="6" t="s">
        <v>73</v>
      </c>
      <c r="C70" s="10">
        <f>'[11]Plzeňský KFS'!$B$9138</f>
        <v>1666</v>
      </c>
      <c r="D70" s="10">
        <f>'[11]Plzeňský KFS'!$C$9138</f>
        <v>1573</v>
      </c>
      <c r="E70" s="10">
        <f>'[11]Plzeňský KFS'!$D$9138</f>
        <v>115</v>
      </c>
      <c r="F70" s="10">
        <f>'[11]Plzeňský KFS'!$E$9138</f>
        <v>95</v>
      </c>
      <c r="G70" s="10">
        <f t="shared" si="8"/>
        <v>1781</v>
      </c>
      <c r="H70" s="10">
        <f t="shared" si="9"/>
        <v>1668</v>
      </c>
      <c r="J70" s="3" t="s">
        <v>102</v>
      </c>
      <c r="K70" s="3"/>
      <c r="L70" s="4">
        <f>E72/L72</f>
        <v>0.0011879265046346476</v>
      </c>
      <c r="M70" s="3" t="s">
        <v>100</v>
      </c>
      <c r="N70" s="3"/>
      <c r="O70" s="4">
        <f>F72/L72</f>
        <v>0.0008653654391426119</v>
      </c>
    </row>
    <row r="71" spans="2:15" ht="15.75" thickBot="1">
      <c r="B71" s="6" t="s">
        <v>74</v>
      </c>
      <c r="C71" s="10">
        <f>'[11]Plzeňský KFS'!$B$9139</f>
        <v>1974</v>
      </c>
      <c r="D71" s="10">
        <f>'[11]Plzeňský KFS'!$C$9139</f>
        <v>1887</v>
      </c>
      <c r="E71" s="10">
        <f>'[11]Plzeňský KFS'!$D$9139</f>
        <v>46</v>
      </c>
      <c r="F71" s="10">
        <f>'[11]Plzeňský KFS'!$E$9139</f>
        <v>25</v>
      </c>
      <c r="G71" s="10">
        <f t="shared" si="8"/>
        <v>2020</v>
      </c>
      <c r="H71" s="10">
        <f t="shared" si="9"/>
        <v>1912</v>
      </c>
      <c r="J71" s="3" t="s">
        <v>103</v>
      </c>
      <c r="K71" s="3"/>
      <c r="L71" s="4">
        <f>G72/L72</f>
        <v>0.03295845725632333</v>
      </c>
      <c r="M71" s="3" t="s">
        <v>104</v>
      </c>
      <c r="N71" s="3"/>
      <c r="O71" s="4">
        <f>H72/L72</f>
        <v>0.030835797341472508</v>
      </c>
    </row>
    <row r="72" spans="2:15" ht="15.75" thickBot="1">
      <c r="B72" s="19" t="s">
        <v>75</v>
      </c>
      <c r="C72" s="22">
        <f>SUBTOTAL(9,C65:C71)</f>
        <v>18320</v>
      </c>
      <c r="D72" s="22">
        <f>SUBTOTAL(9,D65:D71)</f>
        <v>17282</v>
      </c>
      <c r="E72" s="22">
        <f>SUBTOTAL(9,E65:E71)</f>
        <v>685</v>
      </c>
      <c r="F72" s="22">
        <f>SUBTOTAL(9,F65:F71)</f>
        <v>499</v>
      </c>
      <c r="G72" s="11">
        <f t="shared" si="8"/>
        <v>19005</v>
      </c>
      <c r="H72" s="11">
        <f t="shared" si="9"/>
        <v>17781</v>
      </c>
      <c r="J72" s="3" t="s">
        <v>98</v>
      </c>
      <c r="K72" s="3"/>
      <c r="L72" s="5">
        <v>576635</v>
      </c>
      <c r="M72" s="31" t="s">
        <v>75</v>
      </c>
      <c r="N72" s="32"/>
      <c r="O72" s="33"/>
    </row>
    <row r="73" spans="2:8" ht="16.5" customHeight="1" thickBot="1">
      <c r="B73" s="6" t="s">
        <v>76</v>
      </c>
      <c r="C73" s="10">
        <f>'[12]Jihočeský KFS'!$B$9133</f>
        <v>5163</v>
      </c>
      <c r="D73" s="10">
        <f>'[12]Jihočeský KFS'!$C$9133</f>
        <v>4858</v>
      </c>
      <c r="E73" s="10">
        <f>'[12]Jihočeský KFS'!$D$9133</f>
        <v>201</v>
      </c>
      <c r="F73" s="10">
        <f>'[12]Jihočeský KFS'!$E$9133</f>
        <v>165</v>
      </c>
      <c r="G73" s="10">
        <f>C73+E73</f>
        <v>5364</v>
      </c>
      <c r="H73" s="10">
        <f>D73+F73</f>
        <v>5023</v>
      </c>
    </row>
    <row r="74" spans="2:8" ht="16.5" customHeight="1" thickBot="1">
      <c r="B74" s="6" t="s">
        <v>77</v>
      </c>
      <c r="C74" s="10">
        <f>'[12]Jihočeský KFS'!$B$9134</f>
        <v>1935</v>
      </c>
      <c r="D74" s="10">
        <f>'[12]Jihočeský KFS'!$C$9134</f>
        <v>1832</v>
      </c>
      <c r="E74" s="10">
        <f>'[12]Jihočeský KFS'!$D$9134</f>
        <v>103</v>
      </c>
      <c r="F74" s="10">
        <f>'[12]Jihočeský KFS'!$E$9134</f>
        <v>89</v>
      </c>
      <c r="G74" s="10">
        <f aca="true" t="shared" si="10" ref="G74:G80">C74+E74</f>
        <v>2038</v>
      </c>
      <c r="H74" s="10">
        <f aca="true" t="shared" si="11" ref="H74:H80">D74+F74</f>
        <v>1921</v>
      </c>
    </row>
    <row r="75" spans="2:8" ht="16.5" customHeight="1" thickBot="1">
      <c r="B75" s="6" t="s">
        <v>78</v>
      </c>
      <c r="C75" s="10">
        <f>'[12]Jihočeský KFS'!$B$9135</f>
        <v>2659</v>
      </c>
      <c r="D75" s="10">
        <f>'[12]Jihočeský KFS'!$C$9135</f>
        <v>2512</v>
      </c>
      <c r="E75" s="10">
        <f>'[12]Jihočeský KFS'!$D$9135</f>
        <v>126</v>
      </c>
      <c r="F75" s="10">
        <f>'[12]Jihočeský KFS'!$E$9135</f>
        <v>113</v>
      </c>
      <c r="G75" s="10">
        <f t="shared" si="10"/>
        <v>2785</v>
      </c>
      <c r="H75" s="10">
        <f t="shared" si="11"/>
        <v>2625</v>
      </c>
    </row>
    <row r="76" spans="2:8" ht="16.5" customHeight="1" thickBot="1">
      <c r="B76" s="6" t="s">
        <v>79</v>
      </c>
      <c r="C76" s="10">
        <f>'[12]Jihočeský KFS'!$B$9136</f>
        <v>2569</v>
      </c>
      <c r="D76" s="10">
        <f>'[12]Jihočeský KFS'!$C$9136</f>
        <v>2432</v>
      </c>
      <c r="E76" s="10">
        <f>'[12]Jihočeský KFS'!$D$9136</f>
        <v>131</v>
      </c>
      <c r="F76" s="10">
        <f>'[12]Jihočeský KFS'!$E$9136</f>
        <v>84</v>
      </c>
      <c r="G76" s="10">
        <f t="shared" si="10"/>
        <v>2700</v>
      </c>
      <c r="H76" s="10">
        <f t="shared" si="11"/>
        <v>2516</v>
      </c>
    </row>
    <row r="77" spans="2:15" ht="16.5" customHeight="1" thickBot="1">
      <c r="B77" s="6" t="s">
        <v>80</v>
      </c>
      <c r="C77" s="10">
        <f>'[12]Jihočeský KFS'!$B$9137</f>
        <v>1888</v>
      </c>
      <c r="D77" s="10">
        <f>'[12]Jihočeský KFS'!$C$9137</f>
        <v>1796</v>
      </c>
      <c r="E77" s="10">
        <f>'[12]Jihočeský KFS'!$D$9137</f>
        <v>74</v>
      </c>
      <c r="F77" s="10">
        <f>'[12]Jihočeský KFS'!$E$9137</f>
        <v>44</v>
      </c>
      <c r="G77" s="10">
        <f t="shared" si="10"/>
        <v>1962</v>
      </c>
      <c r="H77" s="10">
        <f t="shared" si="11"/>
        <v>1840</v>
      </c>
      <c r="J77" s="3" t="s">
        <v>101</v>
      </c>
      <c r="K77" s="3"/>
      <c r="L77" s="4">
        <f>C80/L80</f>
        <v>0.031608537644590914</v>
      </c>
      <c r="M77" s="3" t="s">
        <v>99</v>
      </c>
      <c r="N77" s="3"/>
      <c r="O77" s="4">
        <f>D80/L80</f>
        <v>0.029852594875782727</v>
      </c>
    </row>
    <row r="78" spans="2:15" ht="16.5" customHeight="1" thickBot="1">
      <c r="B78" s="6" t="s">
        <v>81</v>
      </c>
      <c r="C78" s="10">
        <f>'[12]Jihočeský KFS'!$B$9138</f>
        <v>2644</v>
      </c>
      <c r="D78" s="10">
        <f>'[12]Jihočeský KFS'!$C$9138</f>
        <v>2512</v>
      </c>
      <c r="E78" s="10">
        <f>'[12]Jihočeský KFS'!$D$9138</f>
        <v>114</v>
      </c>
      <c r="F78" s="10">
        <f>'[12]Jihočeský KFS'!$E$9138</f>
        <v>82</v>
      </c>
      <c r="G78" s="10">
        <f t="shared" si="10"/>
        <v>2758</v>
      </c>
      <c r="H78" s="10">
        <f t="shared" si="11"/>
        <v>2594</v>
      </c>
      <c r="J78" s="3" t="s">
        <v>102</v>
      </c>
      <c r="K78" s="3"/>
      <c r="L78" s="4">
        <f>E80/L80</f>
        <v>0.001483144517225485</v>
      </c>
      <c r="M78" s="3" t="s">
        <v>100</v>
      </c>
      <c r="N78" s="3"/>
      <c r="O78" s="4">
        <f>F80/L80</f>
        <v>0.00103004857063123</v>
      </c>
    </row>
    <row r="79" spans="2:15" ht="16.5" customHeight="1" thickBot="1">
      <c r="B79" s="6" t="s">
        <v>82</v>
      </c>
      <c r="C79" s="10">
        <f>'[12]Jihočeský KFS'!$B$9139</f>
        <v>3303</v>
      </c>
      <c r="D79" s="10">
        <f>'[12]Jihočeský KFS'!$C$9139</f>
        <v>3099</v>
      </c>
      <c r="E79" s="10">
        <f>'[12]Jihočeský KFS'!$D$9139</f>
        <v>197</v>
      </c>
      <c r="F79" s="10">
        <f>'[12]Jihočeský KFS'!$E$9139</f>
        <v>80</v>
      </c>
      <c r="G79" s="10">
        <f t="shared" si="10"/>
        <v>3500</v>
      </c>
      <c r="H79" s="10">
        <f t="shared" si="11"/>
        <v>3179</v>
      </c>
      <c r="J79" s="3" t="s">
        <v>103</v>
      </c>
      <c r="K79" s="3"/>
      <c r="L79" s="4">
        <f>G80/L80</f>
        <v>0.0330916821618164</v>
      </c>
      <c r="M79" s="3" t="s">
        <v>104</v>
      </c>
      <c r="N79" s="3"/>
      <c r="O79" s="4">
        <f>H80/L80</f>
        <v>0.030882643446413956</v>
      </c>
    </row>
    <row r="80" spans="2:15" ht="16.5" customHeight="1" thickBot="1">
      <c r="B80" s="19" t="s">
        <v>83</v>
      </c>
      <c r="C80" s="22">
        <f>SUBTOTAL(9,C73:C79)</f>
        <v>20161</v>
      </c>
      <c r="D80" s="22">
        <f>SUBTOTAL(9,D73:D79)</f>
        <v>19041</v>
      </c>
      <c r="E80" s="22">
        <f>SUBTOTAL(9,E73:E79)</f>
        <v>946</v>
      </c>
      <c r="F80" s="22">
        <f>SUBTOTAL(9,F73:F79)</f>
        <v>657</v>
      </c>
      <c r="G80" s="11">
        <f t="shared" si="10"/>
        <v>21107</v>
      </c>
      <c r="H80" s="11">
        <f t="shared" si="11"/>
        <v>19698</v>
      </c>
      <c r="J80" s="3" t="s">
        <v>98</v>
      </c>
      <c r="K80" s="3"/>
      <c r="L80" s="5">
        <v>637834</v>
      </c>
      <c r="M80" s="31" t="s">
        <v>83</v>
      </c>
      <c r="N80" s="32"/>
      <c r="O80" s="33"/>
    </row>
    <row r="81" spans="2:8" ht="15" thickBot="1">
      <c r="B81" s="6" t="s">
        <v>84</v>
      </c>
      <c r="C81" s="10">
        <f>'[13]Středočeský KFS'!$B$9133</f>
        <v>5021</v>
      </c>
      <c r="D81" s="10">
        <f>'[13]Středočeský KFS'!$C$9133</f>
        <v>4780</v>
      </c>
      <c r="E81" s="10">
        <f>'[13]Středočeský KFS'!$D$9133</f>
        <v>196</v>
      </c>
      <c r="F81" s="10">
        <f>'[13]Středočeský KFS'!$E$9133</f>
        <v>160</v>
      </c>
      <c r="G81" s="10">
        <f>C81+E81</f>
        <v>5217</v>
      </c>
      <c r="H81" s="10">
        <f>D81+F81</f>
        <v>4940</v>
      </c>
    </row>
    <row r="82" spans="2:8" ht="15" thickBot="1">
      <c r="B82" s="6" t="s">
        <v>85</v>
      </c>
      <c r="C82" s="10">
        <f>'[13]Středočeský KFS'!$B$9134</f>
        <v>3602</v>
      </c>
      <c r="D82" s="10">
        <f>'[13]Středočeský KFS'!$C$9134</f>
        <v>3428</v>
      </c>
      <c r="E82" s="10">
        <f>'[13]Středočeský KFS'!$D$9134</f>
        <v>152</v>
      </c>
      <c r="F82" s="10">
        <f>'[13]Středočeský KFS'!$E$9134</f>
        <v>105</v>
      </c>
      <c r="G82" s="10">
        <f aca="true" t="shared" si="12" ref="G82:G92">C82+E82</f>
        <v>3754</v>
      </c>
      <c r="H82" s="10">
        <f aca="true" t="shared" si="13" ref="H82:H92">D82+F82</f>
        <v>3533</v>
      </c>
    </row>
    <row r="83" spans="2:8" ht="15" thickBot="1">
      <c r="B83" s="6" t="s">
        <v>86</v>
      </c>
      <c r="C83" s="10">
        <f>'[13]Středočeský KFS'!$B$9135</f>
        <v>4232</v>
      </c>
      <c r="D83" s="10">
        <f>'[13]Středočeský KFS'!$C$9135</f>
        <v>4032</v>
      </c>
      <c r="E83" s="10">
        <f>'[13]Středočeský KFS'!$D$9135</f>
        <v>166</v>
      </c>
      <c r="F83" s="10">
        <f>'[13]Středočeský KFS'!$E$9135</f>
        <v>133</v>
      </c>
      <c r="G83" s="10">
        <f t="shared" si="12"/>
        <v>4398</v>
      </c>
      <c r="H83" s="10">
        <f t="shared" si="13"/>
        <v>4165</v>
      </c>
    </row>
    <row r="84" spans="2:8" ht="15" thickBot="1">
      <c r="B84" s="6" t="s">
        <v>87</v>
      </c>
      <c r="C84" s="10">
        <f>'[13]Středočeský KFS'!$B$9136</f>
        <v>4057</v>
      </c>
      <c r="D84" s="10">
        <f>'[13]Středočeský KFS'!$C$9136</f>
        <v>3830</v>
      </c>
      <c r="E84" s="10">
        <f>'[13]Středočeský KFS'!$D$9136</f>
        <v>186</v>
      </c>
      <c r="F84" s="10">
        <f>'[13]Středočeský KFS'!$E$9136</f>
        <v>148</v>
      </c>
      <c r="G84" s="10">
        <f t="shared" si="12"/>
        <v>4243</v>
      </c>
      <c r="H84" s="10">
        <f t="shared" si="13"/>
        <v>3978</v>
      </c>
    </row>
    <row r="85" spans="2:8" ht="15" thickBot="1">
      <c r="B85" s="6" t="s">
        <v>88</v>
      </c>
      <c r="C85" s="10">
        <f>'[13]Středočeský KFS'!$B$9137</f>
        <v>3155</v>
      </c>
      <c r="D85" s="10">
        <f>'[13]Středočeský KFS'!$C$9137</f>
        <v>2965</v>
      </c>
      <c r="E85" s="10">
        <f>'[13]Středočeský KFS'!$D$9137</f>
        <v>200</v>
      </c>
      <c r="F85" s="10">
        <f>'[13]Středočeský KFS'!$E$9137</f>
        <v>137</v>
      </c>
      <c r="G85" s="10">
        <f t="shared" si="12"/>
        <v>3355</v>
      </c>
      <c r="H85" s="10">
        <f t="shared" si="13"/>
        <v>3102</v>
      </c>
    </row>
    <row r="86" spans="2:8" ht="15" thickBot="1">
      <c r="B86" s="6" t="s">
        <v>89</v>
      </c>
      <c r="C86" s="10">
        <f>'[13]Středočeský KFS'!$B$9138</f>
        <v>3643</v>
      </c>
      <c r="D86" s="10">
        <f>'[13]Středočeský KFS'!$C$9138</f>
        <v>3472</v>
      </c>
      <c r="E86" s="10">
        <f>'[13]Středočeský KFS'!$D$9138</f>
        <v>173</v>
      </c>
      <c r="F86" s="10">
        <f>'[13]Středočeský KFS'!$E$9138</f>
        <v>136</v>
      </c>
      <c r="G86" s="10">
        <f t="shared" si="12"/>
        <v>3816</v>
      </c>
      <c r="H86" s="10">
        <f t="shared" si="13"/>
        <v>3608</v>
      </c>
    </row>
    <row r="87" spans="2:8" ht="15" thickBot="1">
      <c r="B87" s="6" t="s">
        <v>90</v>
      </c>
      <c r="C87" s="10">
        <f>'[13]Středočeský KFS'!$B$9139</f>
        <v>4388</v>
      </c>
      <c r="D87" s="10">
        <f>'[13]Středočeský KFS'!$C$9139</f>
        <v>4144</v>
      </c>
      <c r="E87" s="10">
        <f>'[13]Středočeský KFS'!$D$9139</f>
        <v>240</v>
      </c>
      <c r="F87" s="10">
        <f>'[13]Středočeský KFS'!$E$9139</f>
        <v>191</v>
      </c>
      <c r="G87" s="10">
        <f t="shared" si="12"/>
        <v>4628</v>
      </c>
      <c r="H87" s="10">
        <f t="shared" si="13"/>
        <v>4335</v>
      </c>
    </row>
    <row r="88" spans="2:8" ht="15" thickBot="1">
      <c r="B88" s="6" t="s">
        <v>91</v>
      </c>
      <c r="C88" s="10">
        <f>'[13]Středočeský KFS'!$B$9140</f>
        <v>4108</v>
      </c>
      <c r="D88" s="10">
        <f>'[13]Středočeský KFS'!$C$9140</f>
        <v>3915</v>
      </c>
      <c r="E88" s="10">
        <f>'[13]Středočeský KFS'!$D$9140</f>
        <v>212</v>
      </c>
      <c r="F88" s="10">
        <f>'[13]Středočeský KFS'!$E$9140</f>
        <v>173</v>
      </c>
      <c r="G88" s="10">
        <f t="shared" si="12"/>
        <v>4320</v>
      </c>
      <c r="H88" s="10">
        <f t="shared" si="13"/>
        <v>4088</v>
      </c>
    </row>
    <row r="89" spans="2:8" ht="15" thickBot="1">
      <c r="B89" s="6" t="s">
        <v>92</v>
      </c>
      <c r="C89" s="10">
        <f>'[13]Středočeský KFS'!$B$9141</f>
        <v>4712</v>
      </c>
      <c r="D89" s="10">
        <f>'[13]Středočeský KFS'!$C$9141</f>
        <v>4465</v>
      </c>
      <c r="E89" s="10">
        <f>'[13]Středočeský KFS'!$D$9141</f>
        <v>138</v>
      </c>
      <c r="F89" s="10">
        <f>'[13]Středočeský KFS'!$E$9141</f>
        <v>87</v>
      </c>
      <c r="G89" s="10">
        <f t="shared" si="12"/>
        <v>4850</v>
      </c>
      <c r="H89" s="10">
        <f t="shared" si="13"/>
        <v>4552</v>
      </c>
    </row>
    <row r="90" spans="2:15" ht="15.75" thickBot="1">
      <c r="B90" s="6" t="s">
        <v>93</v>
      </c>
      <c r="C90" s="10">
        <f>'[13]Středočeský KFS'!$B$9142</f>
        <v>4674</v>
      </c>
      <c r="D90" s="10">
        <f>'[13]Středočeský KFS'!$C$9142</f>
        <v>4399</v>
      </c>
      <c r="E90" s="10">
        <f>'[13]Středočeský KFS'!$D$9142</f>
        <v>197</v>
      </c>
      <c r="F90" s="10">
        <f>'[13]Středočeský KFS'!$E$9142</f>
        <v>109</v>
      </c>
      <c r="G90" s="10">
        <f t="shared" si="12"/>
        <v>4871</v>
      </c>
      <c r="H90" s="10">
        <f t="shared" si="13"/>
        <v>4508</v>
      </c>
      <c r="J90" s="3" t="s">
        <v>101</v>
      </c>
      <c r="K90" s="3"/>
      <c r="L90" s="4">
        <f>C93/L93</f>
        <v>0.036019706720467996</v>
      </c>
      <c r="M90" s="3" t="s">
        <v>99</v>
      </c>
      <c r="N90" s="3"/>
      <c r="O90" s="4">
        <f>D93/L93</f>
        <v>0.034103147513258776</v>
      </c>
    </row>
    <row r="91" spans="2:15" ht="15.75" thickBot="1">
      <c r="B91" s="6" t="s">
        <v>94</v>
      </c>
      <c r="C91" s="10">
        <f>'[13]Středočeský KFS'!$B$9143</f>
        <v>4004</v>
      </c>
      <c r="D91" s="10">
        <f>'[13]Středočeský KFS'!$C$9143</f>
        <v>3743</v>
      </c>
      <c r="E91" s="10">
        <f>'[13]Středočeský KFS'!$D$9143</f>
        <v>143</v>
      </c>
      <c r="F91" s="10">
        <f>'[13]Středočeský KFS'!$E$9143</f>
        <v>113</v>
      </c>
      <c r="G91" s="10">
        <f t="shared" si="12"/>
        <v>4147</v>
      </c>
      <c r="H91" s="10">
        <f t="shared" si="13"/>
        <v>3856</v>
      </c>
      <c r="J91" s="3" t="s">
        <v>102</v>
      </c>
      <c r="K91" s="3"/>
      <c r="L91" s="4">
        <f>E93/L93</f>
        <v>0.0015879631339322927</v>
      </c>
      <c r="M91" s="3" t="s">
        <v>100</v>
      </c>
      <c r="N91" s="3"/>
      <c r="O91" s="4">
        <f>F93/L93</f>
        <v>0.0011862619709584379</v>
      </c>
    </row>
    <row r="92" spans="2:15" ht="15.75" thickBot="1">
      <c r="B92" s="6" t="s">
        <v>95</v>
      </c>
      <c r="C92" s="10">
        <f>'[13]Středočeský KFS'!$B$9144</f>
        <v>2197</v>
      </c>
      <c r="D92" s="10">
        <f>'[13]Středočeský KFS'!$C$9144</f>
        <v>2077</v>
      </c>
      <c r="E92" s="10">
        <f>'[13]Středočeský KFS'!$D$9144</f>
        <v>104</v>
      </c>
      <c r="F92" s="10">
        <f>'[13]Středočeský KFS'!$E$9144</f>
        <v>82</v>
      </c>
      <c r="G92" s="10">
        <f t="shared" si="12"/>
        <v>2301</v>
      </c>
      <c r="H92" s="10">
        <f t="shared" si="13"/>
        <v>2159</v>
      </c>
      <c r="J92" s="3" t="s">
        <v>103</v>
      </c>
      <c r="K92" s="3"/>
      <c r="L92" s="4">
        <f>G93/L93</f>
        <v>0.03760766985440028</v>
      </c>
      <c r="M92" s="3" t="s">
        <v>104</v>
      </c>
      <c r="N92" s="3"/>
      <c r="O92" s="4">
        <f>H93/L93</f>
        <v>0.035289409484217216</v>
      </c>
    </row>
    <row r="93" spans="2:15" ht="15.75" thickBot="1">
      <c r="B93" s="19" t="s">
        <v>96</v>
      </c>
      <c r="C93" s="22">
        <f>SUBTOTAL(9,C81:C92)</f>
        <v>47793</v>
      </c>
      <c r="D93" s="22">
        <f>SUBTOTAL(9,D81:D92)</f>
        <v>45250</v>
      </c>
      <c r="E93" s="22">
        <f>SUBTOTAL(9,E81:E92)</f>
        <v>2107</v>
      </c>
      <c r="F93" s="22">
        <f>SUBTOTAL(9,F81:F92)</f>
        <v>1574</v>
      </c>
      <c r="G93" s="11">
        <f>C93+E93</f>
        <v>49900</v>
      </c>
      <c r="H93" s="11">
        <f>D93+F93</f>
        <v>46824</v>
      </c>
      <c r="J93" s="3" t="s">
        <v>98</v>
      </c>
      <c r="K93" s="3"/>
      <c r="L93" s="5">
        <v>1326857</v>
      </c>
      <c r="M93" s="31" t="s">
        <v>96</v>
      </c>
      <c r="N93" s="32"/>
      <c r="O93" s="33"/>
    </row>
    <row r="94" spans="2:8" ht="15" thickBot="1">
      <c r="B94" s="6"/>
      <c r="C94" s="10"/>
      <c r="D94" s="10"/>
      <c r="E94" s="10"/>
      <c r="F94" s="10"/>
      <c r="G94" s="10"/>
      <c r="H94" s="10"/>
    </row>
    <row r="95" spans="2:15" ht="15.75" thickBot="1">
      <c r="B95" s="6"/>
      <c r="C95" s="10"/>
      <c r="D95" s="10"/>
      <c r="E95" s="10"/>
      <c r="F95" s="10"/>
      <c r="G95" s="10"/>
      <c r="H95" s="10"/>
      <c r="J95" s="3" t="s">
        <v>101</v>
      </c>
      <c r="K95" s="3"/>
      <c r="L95" s="4">
        <f>C98/L98</f>
        <v>0.012649818651480257</v>
      </c>
      <c r="M95" s="3" t="s">
        <v>99</v>
      </c>
      <c r="N95" s="3"/>
      <c r="O95" s="4">
        <f>D98/L98</f>
        <v>0.01176930984994268</v>
      </c>
    </row>
    <row r="96" spans="2:15" ht="15.75" thickBot="1">
      <c r="B96" s="6"/>
      <c r="C96" s="10"/>
      <c r="D96" s="10"/>
      <c r="E96" s="10"/>
      <c r="F96" s="10"/>
      <c r="G96" s="10"/>
      <c r="H96" s="10"/>
      <c r="J96" s="3" t="s">
        <v>102</v>
      </c>
      <c r="K96" s="3"/>
      <c r="L96" s="4">
        <f>E98/L98</f>
        <v>0.0008607841420049248</v>
      </c>
      <c r="M96" s="3" t="s">
        <v>100</v>
      </c>
      <c r="N96" s="3"/>
      <c r="O96" s="4">
        <f>F98/L98</f>
        <v>0.0005854278949291057</v>
      </c>
    </row>
    <row r="97" spans="2:15" ht="15.75" thickBot="1">
      <c r="B97" s="6"/>
      <c r="C97" s="10"/>
      <c r="D97" s="10"/>
      <c r="E97" s="10"/>
      <c r="F97" s="10"/>
      <c r="G97" s="10"/>
      <c r="H97" s="10"/>
      <c r="J97" s="3" t="s">
        <v>103</v>
      </c>
      <c r="K97" s="3"/>
      <c r="L97" s="4">
        <f>G98/L98</f>
        <v>0.013510602793485182</v>
      </c>
      <c r="M97" s="3" t="s">
        <v>104</v>
      </c>
      <c r="N97" s="3"/>
      <c r="O97" s="4">
        <f>H98/L98</f>
        <v>0.012354737744871785</v>
      </c>
    </row>
    <row r="98" spans="2:15" ht="15.75" thickBot="1">
      <c r="B98" s="19" t="s">
        <v>97</v>
      </c>
      <c r="C98" s="22">
        <f>'[14]Pražský FS'!$B$9133</f>
        <v>16033</v>
      </c>
      <c r="D98" s="22">
        <f>'[14]Pražský FS'!$C$9133</f>
        <v>14917</v>
      </c>
      <c r="E98" s="22">
        <f>'[14]Pražský FS'!$D$9133</f>
        <v>1091</v>
      </c>
      <c r="F98" s="22">
        <f>'[14]Pražský FS'!$E$9133</f>
        <v>742</v>
      </c>
      <c r="G98" s="11">
        <f>C98+E98</f>
        <v>17124</v>
      </c>
      <c r="H98" s="11">
        <f>D98+F98</f>
        <v>15659</v>
      </c>
      <c r="J98" s="3" t="s">
        <v>98</v>
      </c>
      <c r="K98" s="3"/>
      <c r="L98" s="5">
        <v>1267449</v>
      </c>
      <c r="M98" s="31" t="s">
        <v>97</v>
      </c>
      <c r="N98" s="32"/>
      <c r="O98" s="33"/>
    </row>
    <row r="100" spans="2:12" ht="14.25" customHeight="1">
      <c r="B100" s="30" t="s">
        <v>4</v>
      </c>
      <c r="C100" s="30">
        <f>C11+C18+C24+C30+C35+C40+C46+C51+C59+C64+C72+C80+C93+C98</f>
        <v>283776</v>
      </c>
      <c r="D100" s="30">
        <f>D11+D18+D24+D30+D35+D40+D46+D51+D59+D64+D72+D80+D93+D98</f>
        <v>265815</v>
      </c>
      <c r="E100" s="30">
        <f>E11+E18+E24+E30+E35+E40+E46+E51+E59+E64+E72+E80+E93+E98</f>
        <v>13490</v>
      </c>
      <c r="F100" s="30">
        <f>F11+F18+F24+F30+F35+F40+F46+F51+F59+F64+F72+F80+F93+F98</f>
        <v>9932</v>
      </c>
      <c r="G100" s="30">
        <f>G11+G18+G24+G30+G35+G40+G46+G51+G59+G64+G72+G80+G93+G98</f>
        <v>297266</v>
      </c>
      <c r="H100" s="30">
        <f>H11+H18+H24+H30+H35+H40+H46+H51+H59+H64+H72+H80+H93+H98</f>
        <v>275747</v>
      </c>
      <c r="L100" s="30">
        <f>L11+L18+L24+L30+L35+L40+L46+L51+L59+L64+L72+L80+L93+L98</f>
        <v>10553843</v>
      </c>
    </row>
    <row r="101" spans="2:12" ht="14.25" customHeight="1">
      <c r="B101" s="30"/>
      <c r="C101" s="30"/>
      <c r="D101" s="30"/>
      <c r="E101" s="30"/>
      <c r="F101" s="30"/>
      <c r="G101" s="30"/>
      <c r="H101" s="30"/>
      <c r="L101" s="30"/>
    </row>
  </sheetData>
  <sheetProtection/>
  <mergeCells count="27">
    <mergeCell ref="B60:H60"/>
    <mergeCell ref="L100:L101"/>
    <mergeCell ref="C100:C101"/>
    <mergeCell ref="D100:D101"/>
    <mergeCell ref="E100:E101"/>
    <mergeCell ref="F100:F101"/>
    <mergeCell ref="M46:O46"/>
    <mergeCell ref="M51:O51"/>
    <mergeCell ref="M59:O59"/>
    <mergeCell ref="M93:O93"/>
    <mergeCell ref="M98:O98"/>
    <mergeCell ref="B1:H1"/>
    <mergeCell ref="G100:G101"/>
    <mergeCell ref="H100:H101"/>
    <mergeCell ref="B100:B101"/>
    <mergeCell ref="M11:O11"/>
    <mergeCell ref="M18:O18"/>
    <mergeCell ref="M24:O24"/>
    <mergeCell ref="M30:O30"/>
    <mergeCell ref="C2:D2"/>
    <mergeCell ref="E2:F2"/>
    <mergeCell ref="G2:H2"/>
    <mergeCell ref="M72:O72"/>
    <mergeCell ref="M80:O80"/>
    <mergeCell ref="M64:O64"/>
    <mergeCell ref="M35:O35"/>
    <mergeCell ref="M40:O40"/>
  </mergeCells>
  <printOptions/>
  <pageMargins left="0" right="0" top="0.3937007874015748" bottom="0.3937007874015748" header="0" footer="0"/>
  <pageSetup fitToHeight="1" fitToWidth="1" horizontalDpi="600" verticalDpi="600" orientation="portrait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G93" sqref="G93"/>
    </sheetView>
  </sheetViews>
  <sheetFormatPr defaultColWidth="9.00390625" defaultRowHeight="14.25"/>
  <cols>
    <col min="1" max="1" width="2.75390625" style="0" customWidth="1"/>
    <col min="2" max="2" width="20.625" style="0" customWidth="1"/>
    <col min="3" max="8" width="12.625" style="0" customWidth="1"/>
    <col min="12" max="12" width="11.375" style="0" bestFit="1" customWidth="1"/>
    <col min="15" max="15" width="11.375" style="0" customWidth="1"/>
    <col min="16" max="16" width="4.75390625" style="0" customWidth="1"/>
  </cols>
  <sheetData>
    <row r="1" spans="2:8" ht="36" customHeight="1" thickBot="1">
      <c r="B1" s="29" t="s">
        <v>105</v>
      </c>
      <c r="C1" s="29"/>
      <c r="D1" s="29"/>
      <c r="E1" s="29"/>
      <c r="F1" s="29"/>
      <c r="G1" s="29"/>
      <c r="H1" s="29"/>
    </row>
    <row r="2" spans="2:8" ht="16.5" customHeight="1" thickBot="1">
      <c r="B2" s="18"/>
      <c r="C2" s="34" t="s">
        <v>5</v>
      </c>
      <c r="D2" s="35"/>
      <c r="E2" s="34" t="s">
        <v>6</v>
      </c>
      <c r="F2" s="35"/>
      <c r="G2" s="34" t="s">
        <v>4</v>
      </c>
      <c r="H2" s="35"/>
    </row>
    <row r="3" spans="2:8" ht="16.5" customHeight="1" thickBot="1" thickTop="1">
      <c r="B3" s="20" t="s">
        <v>15</v>
      </c>
      <c r="C3" s="21" t="s">
        <v>0</v>
      </c>
      <c r="D3" s="21" t="s">
        <v>1</v>
      </c>
      <c r="E3" s="21" t="s">
        <v>0</v>
      </c>
      <c r="F3" s="21" t="s">
        <v>2</v>
      </c>
      <c r="G3" s="21" t="s">
        <v>0</v>
      </c>
      <c r="H3" s="21" t="s">
        <v>3</v>
      </c>
    </row>
    <row r="4" spans="2:8" ht="16.5" customHeight="1" thickBot="1" thickTop="1">
      <c r="B4" s="6" t="s">
        <v>8</v>
      </c>
      <c r="C4" s="10">
        <f>'[15]Jihomoravský KFS'!B10196</f>
        <v>3353</v>
      </c>
      <c r="D4" s="10">
        <f>'[15]Jihomoravský KFS'!C10196</f>
        <v>3111</v>
      </c>
      <c r="E4" s="10">
        <f>'[15]Jihomoravský KFS'!D10196</f>
        <v>221</v>
      </c>
      <c r="F4" s="10">
        <f>'[15]Jihomoravský KFS'!E10196</f>
        <v>158</v>
      </c>
      <c r="G4" s="10">
        <f>'[15]Jihomoravský KFS'!F10196</f>
        <v>3574</v>
      </c>
      <c r="H4" s="10">
        <f>'[15]Jihomoravský KFS'!G10196</f>
        <v>3269</v>
      </c>
    </row>
    <row r="5" spans="2:8" ht="16.5" customHeight="1" thickBot="1">
      <c r="B5" s="6" t="s">
        <v>9</v>
      </c>
      <c r="C5" s="10">
        <f>'[15]Jihomoravský KFS'!B10197</f>
        <v>5343</v>
      </c>
      <c r="D5" s="10">
        <f>'[15]Jihomoravský KFS'!C10197</f>
        <v>4973</v>
      </c>
      <c r="E5" s="10">
        <f>'[15]Jihomoravský KFS'!D10197</f>
        <v>406</v>
      </c>
      <c r="F5" s="10">
        <f>'[15]Jihomoravský KFS'!E10197</f>
        <v>332</v>
      </c>
      <c r="G5" s="10">
        <f>'[15]Jihomoravský KFS'!F10197</f>
        <v>5749</v>
      </c>
      <c r="H5" s="10">
        <f>'[15]Jihomoravský KFS'!G10197</f>
        <v>5305</v>
      </c>
    </row>
    <row r="6" spans="2:16" ht="16.5" customHeight="1" thickBot="1">
      <c r="B6" s="6" t="s">
        <v>10</v>
      </c>
      <c r="C6" s="10">
        <f>'[15]Jihomoravský KFS'!B10198</f>
        <v>6029</v>
      </c>
      <c r="D6" s="10">
        <f>'[15]Jihomoravský KFS'!C10198</f>
        <v>5684</v>
      </c>
      <c r="E6" s="10">
        <f>'[15]Jihomoravský KFS'!D10198</f>
        <v>181</v>
      </c>
      <c r="F6" s="10">
        <f>'[15]Jihomoravský KFS'!E10198</f>
        <v>131</v>
      </c>
      <c r="G6" s="10">
        <f>'[15]Jihomoravský KFS'!F10198</f>
        <v>6210</v>
      </c>
      <c r="H6" s="10">
        <f>'[15]Jihomoravský KFS'!G10198</f>
        <v>5815</v>
      </c>
      <c r="P6" s="2"/>
    </row>
    <row r="7" spans="2:8" ht="16.5" customHeight="1" thickBot="1">
      <c r="B7" s="6" t="s">
        <v>11</v>
      </c>
      <c r="C7" s="10">
        <f>'[15]Jihomoravský KFS'!B10199</f>
        <v>5292</v>
      </c>
      <c r="D7" s="10">
        <f>'[15]Jihomoravský KFS'!C10199</f>
        <v>4973</v>
      </c>
      <c r="E7" s="10">
        <f>'[15]Jihomoravský KFS'!D10199</f>
        <v>209</v>
      </c>
      <c r="F7" s="10">
        <f>'[15]Jihomoravský KFS'!E10199</f>
        <v>151</v>
      </c>
      <c r="G7" s="10">
        <f>'[15]Jihomoravský KFS'!F10199</f>
        <v>5501</v>
      </c>
      <c r="H7" s="10">
        <f>'[15]Jihomoravský KFS'!G10199</f>
        <v>5124</v>
      </c>
    </row>
    <row r="8" spans="2:16" ht="16.5" customHeight="1" thickBot="1">
      <c r="B8" s="6" t="s">
        <v>12</v>
      </c>
      <c r="C8" s="10">
        <f>'[15]Jihomoravský KFS'!B10200</f>
        <v>6126</v>
      </c>
      <c r="D8" s="10">
        <f>'[15]Jihomoravský KFS'!C10200</f>
        <v>5498</v>
      </c>
      <c r="E8" s="10">
        <f>'[15]Jihomoravský KFS'!D10200</f>
        <v>352</v>
      </c>
      <c r="F8" s="10">
        <f>'[15]Jihomoravský KFS'!E10200</f>
        <v>283</v>
      </c>
      <c r="G8" s="10">
        <f>'[15]Jihomoravský KFS'!F10200</f>
        <v>6478</v>
      </c>
      <c r="H8" s="10">
        <f>'[15]Jihomoravský KFS'!G10200</f>
        <v>5781</v>
      </c>
      <c r="J8" s="3" t="s">
        <v>101</v>
      </c>
      <c r="K8" s="3"/>
      <c r="L8" s="4">
        <f>C11/L11</f>
        <v>0.03018547486791787</v>
      </c>
      <c r="M8" s="3" t="s">
        <v>99</v>
      </c>
      <c r="N8" s="3"/>
      <c r="O8" s="4">
        <f>D11/L11</f>
        <v>0.028076572006392877</v>
      </c>
      <c r="P8" s="1"/>
    </row>
    <row r="9" spans="2:15" ht="16.5" customHeight="1" thickBot="1">
      <c r="B9" s="6" t="s">
        <v>13</v>
      </c>
      <c r="C9" s="10">
        <f>'[15]Jihomoravský KFS'!B10201</f>
        <v>4006</v>
      </c>
      <c r="D9" s="10">
        <f>'[15]Jihomoravský KFS'!C10201</f>
        <v>3772</v>
      </c>
      <c r="E9" s="10">
        <f>'[15]Jihomoravský KFS'!D10201</f>
        <v>136</v>
      </c>
      <c r="F9" s="10">
        <f>'[15]Jihomoravský KFS'!E10201</f>
        <v>94</v>
      </c>
      <c r="G9" s="10">
        <f>'[15]Jihomoravský KFS'!F10201</f>
        <v>4142</v>
      </c>
      <c r="H9" s="10">
        <f>'[15]Jihomoravský KFS'!G10201</f>
        <v>3866</v>
      </c>
      <c r="J9" s="3" t="s">
        <v>102</v>
      </c>
      <c r="K9" s="3"/>
      <c r="L9" s="4">
        <f>E11/L11</f>
        <v>0.0015032083148118615</v>
      </c>
      <c r="M9" s="3" t="s">
        <v>100</v>
      </c>
      <c r="N9" s="3"/>
      <c r="O9" s="4">
        <f>F11/L11</f>
        <v>0.0011511589634309797</v>
      </c>
    </row>
    <row r="10" spans="2:16" ht="16.5" customHeight="1" thickBot="1">
      <c r="B10" s="6" t="s">
        <v>14</v>
      </c>
      <c r="C10" s="10">
        <f>'[15]Jihomoravský KFS'!B10202</f>
        <v>5434</v>
      </c>
      <c r="D10" s="10">
        <f>'[15]Jihomoravský KFS'!C10202</f>
        <v>5086</v>
      </c>
      <c r="E10" s="10">
        <f>'[15]Jihomoravský KFS'!D10202</f>
        <v>267</v>
      </c>
      <c r="F10" s="10">
        <f>'[15]Jihomoravský KFS'!E10202</f>
        <v>208</v>
      </c>
      <c r="G10" s="10">
        <f>'[15]Jihomoravský KFS'!F10202</f>
        <v>5701</v>
      </c>
      <c r="H10" s="10">
        <f>'[15]Jihomoravský KFS'!G10202</f>
        <v>5294</v>
      </c>
      <c r="J10" s="3" t="s">
        <v>103</v>
      </c>
      <c r="K10" s="3"/>
      <c r="L10" s="4">
        <f>G11/L11</f>
        <v>0.03168868318272973</v>
      </c>
      <c r="M10" s="3" t="s">
        <v>104</v>
      </c>
      <c r="N10" s="3"/>
      <c r="O10" s="4">
        <f>H11/L11</f>
        <v>0.029227730969823857</v>
      </c>
      <c r="P10" s="1"/>
    </row>
    <row r="11" spans="2:16" ht="16.5" customHeight="1" thickBot="1">
      <c r="B11" s="19" t="s">
        <v>7</v>
      </c>
      <c r="C11" s="22">
        <f>SUM(C4:C10)</f>
        <v>35583</v>
      </c>
      <c r="D11" s="22">
        <f>SUM(D4:D10)</f>
        <v>33097</v>
      </c>
      <c r="E11" s="22">
        <f>SUM(E4:E10)</f>
        <v>1772</v>
      </c>
      <c r="F11" s="22">
        <f>SUM(F4:F10)</f>
        <v>1357</v>
      </c>
      <c r="G11" s="11">
        <f>SUM(G4:G10)</f>
        <v>37355</v>
      </c>
      <c r="H11" s="11">
        <f>SUM(H4:H10)</f>
        <v>34454</v>
      </c>
      <c r="J11" s="3" t="s">
        <v>98</v>
      </c>
      <c r="K11" s="3"/>
      <c r="L11" s="5">
        <v>1178812</v>
      </c>
      <c r="M11" s="31" t="s">
        <v>7</v>
      </c>
      <c r="N11" s="32"/>
      <c r="O11" s="33"/>
      <c r="P11" s="1"/>
    </row>
    <row r="12" spans="2:8" ht="15" thickBot="1">
      <c r="B12" s="6" t="s">
        <v>17</v>
      </c>
      <c r="C12" s="10">
        <f>'[16]Moravskoslezský KFS'!B10196</f>
        <v>3323</v>
      </c>
      <c r="D12" s="10">
        <f>'[16]Moravskoslezský KFS'!C10196</f>
        <v>3153</v>
      </c>
      <c r="E12" s="10">
        <f>'[16]Moravskoslezský KFS'!D10196</f>
        <v>223</v>
      </c>
      <c r="F12" s="10">
        <f>'[16]Moravskoslezský KFS'!E10196</f>
        <v>188</v>
      </c>
      <c r="G12" s="10">
        <f>'[16]Moravskoslezský KFS'!F10196</f>
        <v>3546</v>
      </c>
      <c r="H12" s="10">
        <f>'[16]Moravskoslezský KFS'!G10196</f>
        <v>3341</v>
      </c>
    </row>
    <row r="13" spans="2:8" ht="15" thickBot="1">
      <c r="B13" s="6" t="s">
        <v>18</v>
      </c>
      <c r="C13" s="10">
        <f>'[16]Moravskoslezský KFS'!B10197</f>
        <v>4764</v>
      </c>
      <c r="D13" s="10">
        <f>'[16]Moravskoslezský KFS'!C10197</f>
        <v>4419</v>
      </c>
      <c r="E13" s="10">
        <f>'[16]Moravskoslezský KFS'!D10197</f>
        <v>179</v>
      </c>
      <c r="F13" s="10">
        <f>'[16]Moravskoslezský KFS'!E10197</f>
        <v>127</v>
      </c>
      <c r="G13" s="10">
        <f>'[16]Moravskoslezský KFS'!F10197</f>
        <v>4943</v>
      </c>
      <c r="H13" s="10">
        <f>'[16]Moravskoslezský KFS'!G10197</f>
        <v>4546</v>
      </c>
    </row>
    <row r="14" spans="2:8" ht="15" thickBot="1">
      <c r="B14" s="6" t="s">
        <v>19</v>
      </c>
      <c r="C14" s="10">
        <f>'[16]Moravskoslezský KFS'!B10198</f>
        <v>3960</v>
      </c>
      <c r="D14" s="10">
        <f>'[16]Moravskoslezský KFS'!C10198</f>
        <v>3582</v>
      </c>
      <c r="E14" s="10">
        <f>'[16]Moravskoslezský KFS'!D10198</f>
        <v>228</v>
      </c>
      <c r="F14" s="10">
        <f>'[16]Moravskoslezský KFS'!E10198</f>
        <v>141</v>
      </c>
      <c r="G14" s="10">
        <f>'[16]Moravskoslezský KFS'!F10198</f>
        <v>4188</v>
      </c>
      <c r="H14" s="10">
        <f>'[16]Moravskoslezský KFS'!G10198</f>
        <v>3723</v>
      </c>
    </row>
    <row r="15" spans="2:15" ht="15.75" thickBot="1">
      <c r="B15" s="6" t="s">
        <v>20</v>
      </c>
      <c r="C15" s="10">
        <f>'[16]Moravskoslezský KFS'!B10199</f>
        <v>4869</v>
      </c>
      <c r="D15" s="10">
        <f>'[16]Moravskoslezský KFS'!C10199</f>
        <v>4582</v>
      </c>
      <c r="E15" s="10">
        <f>'[16]Moravskoslezský KFS'!D10199</f>
        <v>297</v>
      </c>
      <c r="F15" s="10">
        <f>'[16]Moravskoslezský KFS'!E10199</f>
        <v>212</v>
      </c>
      <c r="G15" s="10">
        <f>'[16]Moravskoslezský KFS'!F10199</f>
        <v>5166</v>
      </c>
      <c r="H15" s="10">
        <f>'[16]Moravskoslezský KFS'!G10199</f>
        <v>4794</v>
      </c>
      <c r="J15" s="3" t="s">
        <v>101</v>
      </c>
      <c r="K15" s="3"/>
      <c r="L15" s="4">
        <f>C18/L18</f>
        <v>0.023563513376131003</v>
      </c>
      <c r="M15" s="3" t="s">
        <v>99</v>
      </c>
      <c r="N15" s="3"/>
      <c r="O15" s="4">
        <f>D18/L18</f>
        <v>0.021991455343881496</v>
      </c>
    </row>
    <row r="16" spans="2:15" ht="15.75" thickBot="1">
      <c r="B16" s="6" t="s">
        <v>21</v>
      </c>
      <c r="C16" s="10">
        <f>'[16]Moravskoslezský KFS'!B10200</f>
        <v>6432</v>
      </c>
      <c r="D16" s="10">
        <f>'[16]Moravskoslezský KFS'!C10200</f>
        <v>6056</v>
      </c>
      <c r="E16" s="10">
        <f>'[16]Moravskoslezský KFS'!D10200</f>
        <v>302</v>
      </c>
      <c r="F16" s="10">
        <f>'[16]Moravskoslezský KFS'!E10200</f>
        <v>232</v>
      </c>
      <c r="G16" s="10">
        <f>'[16]Moravskoslezský KFS'!F10200</f>
        <v>6734</v>
      </c>
      <c r="H16" s="10">
        <f>'[16]Moravskoslezský KFS'!G10200</f>
        <v>6288</v>
      </c>
      <c r="J16" s="3" t="s">
        <v>102</v>
      </c>
      <c r="K16" s="3"/>
      <c r="L16" s="4">
        <f>E18/L18</f>
        <v>0.0012389668718938008</v>
      </c>
      <c r="M16" s="3" t="s">
        <v>100</v>
      </c>
      <c r="N16" s="3"/>
      <c r="O16" s="4">
        <f>F18/L18</f>
        <v>0.0009306715795546497</v>
      </c>
    </row>
    <row r="17" spans="2:15" ht="15.75" thickBot="1">
      <c r="B17" s="6" t="s">
        <v>22</v>
      </c>
      <c r="C17" s="10">
        <f>'[16]Moravskoslezský KFS'!B10201</f>
        <v>5161</v>
      </c>
      <c r="D17" s="10">
        <f>'[16]Moravskoslezský KFS'!C10201</f>
        <v>4815</v>
      </c>
      <c r="E17" s="10">
        <f>'[16]Moravskoslezský KFS'!D10201</f>
        <v>270</v>
      </c>
      <c r="F17" s="10">
        <f>'[16]Moravskoslezský KFS'!E10201</f>
        <v>226</v>
      </c>
      <c r="G17" s="10">
        <f>'[16]Moravskoslezský KFS'!F10201</f>
        <v>5431</v>
      </c>
      <c r="H17" s="10">
        <f>'[16]Moravskoslezský KFS'!G10201</f>
        <v>5041</v>
      </c>
      <c r="J17" s="3" t="s">
        <v>103</v>
      </c>
      <c r="K17" s="3"/>
      <c r="L17" s="4">
        <f>G18/L18</f>
        <v>0.024802480248024804</v>
      </c>
      <c r="M17" s="3" t="s">
        <v>104</v>
      </c>
      <c r="N17" s="3"/>
      <c r="O17" s="4">
        <f>H18/L18</f>
        <v>0.022922126923436145</v>
      </c>
    </row>
    <row r="18" spans="2:15" ht="24.75" thickBot="1">
      <c r="B18" s="9" t="s">
        <v>23</v>
      </c>
      <c r="C18" s="22">
        <f>SUM(C12:C17)</f>
        <v>28509</v>
      </c>
      <c r="D18" s="22">
        <f>SUM(D12:D17)</f>
        <v>26607</v>
      </c>
      <c r="E18" s="22">
        <f>SUM(E12:E17)</f>
        <v>1499</v>
      </c>
      <c r="F18" s="22">
        <f>SUM(F12:F17)</f>
        <v>1126</v>
      </c>
      <c r="G18" s="11">
        <f>SUM(G12:G17)</f>
        <v>30008</v>
      </c>
      <c r="H18" s="11">
        <f>SUM(H12:H17)</f>
        <v>27733</v>
      </c>
      <c r="J18" s="3" t="s">
        <v>98</v>
      </c>
      <c r="K18" s="3"/>
      <c r="L18" s="5">
        <v>1209879</v>
      </c>
      <c r="M18" s="31" t="s">
        <v>23</v>
      </c>
      <c r="N18" s="32"/>
      <c r="O18" s="33"/>
    </row>
    <row r="19" spans="2:8" ht="15" thickBot="1">
      <c r="B19" s="6" t="s">
        <v>24</v>
      </c>
      <c r="C19" s="10">
        <f>'[17]OFS Olomouc'!B10196</f>
        <v>6499</v>
      </c>
      <c r="D19" s="10">
        <f>'[17]OFS Olomouc'!C10196</f>
        <v>5973</v>
      </c>
      <c r="E19" s="10">
        <f>'[17]OFS Olomouc'!D10196</f>
        <v>341</v>
      </c>
      <c r="F19" s="10">
        <f>'[17]OFS Olomouc'!E10196</f>
        <v>250</v>
      </c>
      <c r="G19" s="10">
        <f>'[17]OFS Olomouc'!F10196</f>
        <v>6840</v>
      </c>
      <c r="H19" s="10">
        <f>'[17]OFS Olomouc'!G10196</f>
        <v>6223</v>
      </c>
    </row>
    <row r="20" spans="2:8" ht="15" thickBot="1">
      <c r="B20" s="6" t="s">
        <v>25</v>
      </c>
      <c r="C20" s="10">
        <f>'[17]OFS Prostějov'!B10196</f>
        <v>3329</v>
      </c>
      <c r="D20" s="10">
        <f>'[17]OFS Prostějov'!C10196</f>
        <v>3123</v>
      </c>
      <c r="E20" s="10">
        <f>'[17]OFS Prostějov'!D10196</f>
        <v>244</v>
      </c>
      <c r="F20" s="10">
        <f>'[17]OFS Prostějov'!E10196</f>
        <v>209</v>
      </c>
      <c r="G20" s="10">
        <f>'[17]OFS Prostějov'!F10196</f>
        <v>3573</v>
      </c>
      <c r="H20" s="10">
        <f>'[17]OFS Prostějov'!G10196</f>
        <v>3332</v>
      </c>
    </row>
    <row r="21" spans="2:15" ht="15.75" thickBot="1">
      <c r="B21" s="6" t="s">
        <v>26</v>
      </c>
      <c r="C21" s="10">
        <f>'[17]OFS Přerov'!B10196</f>
        <v>3613</v>
      </c>
      <c r="D21" s="10">
        <f>'[17]OFS Přerov'!C10196</f>
        <v>3372</v>
      </c>
      <c r="E21" s="10">
        <f>'[17]OFS Přerov'!D10196</f>
        <v>193</v>
      </c>
      <c r="F21" s="10">
        <f>'[17]OFS Přerov'!E10196</f>
        <v>141</v>
      </c>
      <c r="G21" s="10">
        <f>'[17]OFS Přerov'!F10196</f>
        <v>3806</v>
      </c>
      <c r="H21" s="10">
        <f>'[17]OFS Přerov'!G10196</f>
        <v>3513</v>
      </c>
      <c r="J21" s="3" t="s">
        <v>101</v>
      </c>
      <c r="K21" s="3"/>
      <c r="L21" s="4">
        <f>C24/L24</f>
        <v>0.029470363213313876</v>
      </c>
      <c r="M21" s="3" t="s">
        <v>99</v>
      </c>
      <c r="N21" s="3"/>
      <c r="O21" s="4">
        <f>D24/L24</f>
        <v>0.027395985329494815</v>
      </c>
    </row>
    <row r="22" spans="2:15" ht="15.75" thickBot="1">
      <c r="B22" s="6" t="s">
        <v>27</v>
      </c>
      <c r="C22" s="10">
        <f>'[17]OFS Jeseník'!B10196</f>
        <v>1460</v>
      </c>
      <c r="D22" s="10">
        <f>'[17]OFS Jeseník'!C10196</f>
        <v>1365</v>
      </c>
      <c r="E22" s="10">
        <f>'[17]OFS Jeseník'!D10196</f>
        <v>83</v>
      </c>
      <c r="F22" s="10">
        <f>'[17]OFS Jeseník'!E10196</f>
        <v>51</v>
      </c>
      <c r="G22" s="10">
        <f>'[17]OFS Jeseník'!F10196</f>
        <v>1543</v>
      </c>
      <c r="H22" s="10">
        <f>'[17]OFS Jeseník'!G10196</f>
        <v>1416</v>
      </c>
      <c r="J22" s="3" t="s">
        <v>102</v>
      </c>
      <c r="K22" s="3"/>
      <c r="L22" s="4">
        <f>E24/L24</f>
        <v>0.0015822060969357574</v>
      </c>
      <c r="M22" s="3" t="s">
        <v>100</v>
      </c>
      <c r="N22" s="3"/>
      <c r="O22" s="4">
        <f>F24/L24</f>
        <v>0.0011894151516346572</v>
      </c>
    </row>
    <row r="23" spans="2:15" ht="15.75" thickBot="1">
      <c r="B23" s="6" t="s">
        <v>28</v>
      </c>
      <c r="C23" s="10">
        <f>'[17]OFS Šumperk'!B10196</f>
        <v>3781</v>
      </c>
      <c r="D23" s="10">
        <f>'[17]OFS Šumperk'!C10196</f>
        <v>3534</v>
      </c>
      <c r="E23" s="10">
        <f>'[17]OFS Šumperk'!D10196</f>
        <v>142</v>
      </c>
      <c r="F23" s="10">
        <f>'[17]OFS Šumperk'!E10196</f>
        <v>103</v>
      </c>
      <c r="G23" s="10">
        <f>'[17]OFS Šumperk'!F10196</f>
        <v>3923</v>
      </c>
      <c r="H23" s="10">
        <f>'[17]OFS Šumperk'!G10196</f>
        <v>3637</v>
      </c>
      <c r="J23" s="3" t="s">
        <v>103</v>
      </c>
      <c r="K23" s="3"/>
      <c r="L23" s="4">
        <f>G24/L24</f>
        <v>0.031052569310249634</v>
      </c>
      <c r="M23" s="3" t="s">
        <v>104</v>
      </c>
      <c r="N23" s="3"/>
      <c r="O23" s="4">
        <f>H24/L24</f>
        <v>0.02858540048112947</v>
      </c>
    </row>
    <row r="24" spans="2:15" ht="15.75" thickBot="1">
      <c r="B24" s="19" t="s">
        <v>29</v>
      </c>
      <c r="C24" s="22">
        <f>SUM(C19:C23)</f>
        <v>18682</v>
      </c>
      <c r="D24" s="22">
        <f>SUM(D19:D23)</f>
        <v>17367</v>
      </c>
      <c r="E24" s="22">
        <f>SUM(E19:E23)</f>
        <v>1003</v>
      </c>
      <c r="F24" s="22">
        <f>SUM(F19:F23)</f>
        <v>754</v>
      </c>
      <c r="G24" s="11">
        <f>SUM(G19:G23)</f>
        <v>19685</v>
      </c>
      <c r="H24" s="11">
        <f>SUM(H19:H23)</f>
        <v>18121</v>
      </c>
      <c r="J24" s="3" t="s">
        <v>98</v>
      </c>
      <c r="K24" s="3"/>
      <c r="L24" s="5">
        <v>633925</v>
      </c>
      <c r="M24" s="31" t="s">
        <v>29</v>
      </c>
      <c r="N24" s="32"/>
      <c r="O24" s="33"/>
    </row>
    <row r="25" spans="2:8" ht="15" thickBot="1">
      <c r="B25" s="6" t="s">
        <v>30</v>
      </c>
      <c r="C25" s="10">
        <f>'[18]Vysočina KFS'!B10196</f>
        <v>3962</v>
      </c>
      <c r="D25" s="10">
        <f>'[18]Vysočina KFS'!C10196</f>
        <v>3699</v>
      </c>
      <c r="E25" s="10">
        <f>'[18]Vysočina KFS'!D10196</f>
        <v>161</v>
      </c>
      <c r="F25" s="10">
        <f>'[18]Vysočina KFS'!E10196</f>
        <v>109</v>
      </c>
      <c r="G25" s="10">
        <f>'[18]Vysočina KFS'!F10196</f>
        <v>4123</v>
      </c>
      <c r="H25" s="10">
        <f>'[18]Vysočina KFS'!G10196</f>
        <v>3808</v>
      </c>
    </row>
    <row r="26" spans="2:8" ht="15" thickBot="1">
      <c r="B26" s="6" t="s">
        <v>31</v>
      </c>
      <c r="C26" s="10">
        <f>'[18]Vysočina KFS'!B10197</f>
        <v>3333</v>
      </c>
      <c r="D26" s="10">
        <f>'[18]Vysočina KFS'!C10197</f>
        <v>3186</v>
      </c>
      <c r="E26" s="10">
        <f>'[18]Vysočina KFS'!D10197</f>
        <v>124</v>
      </c>
      <c r="F26" s="10">
        <f>'[18]Vysočina KFS'!E10197</f>
        <v>107</v>
      </c>
      <c r="G26" s="10">
        <f>'[18]Vysočina KFS'!F10197</f>
        <v>3457</v>
      </c>
      <c r="H26" s="10">
        <f>'[18]Vysočina KFS'!G10197</f>
        <v>3293</v>
      </c>
    </row>
    <row r="27" spans="2:15" ht="15.75" thickBot="1">
      <c r="B27" s="6" t="s">
        <v>32</v>
      </c>
      <c r="C27" s="10">
        <f>'[18]Vysočina KFS'!B10198</f>
        <v>2517</v>
      </c>
      <c r="D27" s="10">
        <f>'[18]Vysočina KFS'!C10198</f>
        <v>2381</v>
      </c>
      <c r="E27" s="10">
        <f>'[18]Vysočina KFS'!D10198</f>
        <v>54</v>
      </c>
      <c r="F27" s="10">
        <f>'[18]Vysočina KFS'!E10198</f>
        <v>41</v>
      </c>
      <c r="G27" s="10">
        <f>'[18]Vysočina KFS'!F10198</f>
        <v>2571</v>
      </c>
      <c r="H27" s="10">
        <f>'[18]Vysočina KFS'!G10198</f>
        <v>2422</v>
      </c>
      <c r="J27" s="3" t="s">
        <v>101</v>
      </c>
      <c r="K27" s="3"/>
      <c r="L27" s="4">
        <f>C30/L30</f>
        <v>0.03664392712868797</v>
      </c>
      <c r="M27" s="3" t="s">
        <v>99</v>
      </c>
      <c r="N27" s="3"/>
      <c r="O27" s="4">
        <f>D30/L30</f>
        <v>0.0344629748974363</v>
      </c>
    </row>
    <row r="28" spans="2:15" ht="15.75" thickBot="1">
      <c r="B28" s="6" t="s">
        <v>33</v>
      </c>
      <c r="C28" s="10">
        <f>'[18]Vysočina KFS'!B10199</f>
        <v>4716</v>
      </c>
      <c r="D28" s="10">
        <f>'[18]Vysočina KFS'!C10199</f>
        <v>4370</v>
      </c>
      <c r="E28" s="10">
        <f>'[18]Vysočina KFS'!D10199</f>
        <v>313</v>
      </c>
      <c r="F28" s="10">
        <f>'[18]Vysočina KFS'!E10199</f>
        <v>264</v>
      </c>
      <c r="G28" s="10">
        <f>'[18]Vysočina KFS'!F10199</f>
        <v>5029</v>
      </c>
      <c r="H28" s="10">
        <f>'[18]Vysočina KFS'!G10199</f>
        <v>4634</v>
      </c>
      <c r="J28" s="3" t="s">
        <v>102</v>
      </c>
      <c r="K28" s="3"/>
      <c r="L28" s="4">
        <f>E30/L30</f>
        <v>0.0016700985554629906</v>
      </c>
      <c r="M28" s="3" t="s">
        <v>100</v>
      </c>
      <c r="N28" s="3"/>
      <c r="O28" s="4">
        <f>F30/L30</f>
        <v>0.0013576918844999135</v>
      </c>
    </row>
    <row r="29" spans="2:15" ht="15.75" thickBot="1">
      <c r="B29" s="6" t="s">
        <v>34</v>
      </c>
      <c r="C29" s="10">
        <f>'[18]Vysočina KFS'!B10200</f>
        <v>4122</v>
      </c>
      <c r="D29" s="10">
        <f>'[18]Vysočina KFS'!C10200</f>
        <v>3904</v>
      </c>
      <c r="E29" s="10">
        <f>'[18]Vysočina KFS'!D10200</f>
        <v>198</v>
      </c>
      <c r="F29" s="10">
        <f>'[18]Vysočina KFS'!E10200</f>
        <v>170</v>
      </c>
      <c r="G29" s="10">
        <f>'[18]Vysočina KFS'!F10200</f>
        <v>4320</v>
      </c>
      <c r="H29" s="10">
        <f>'[18]Vysočina KFS'!G10200</f>
        <v>4074</v>
      </c>
      <c r="J29" s="3" t="s">
        <v>103</v>
      </c>
      <c r="K29" s="3"/>
      <c r="L29" s="4">
        <f>G30/L30</f>
        <v>0.03831402568415096</v>
      </c>
      <c r="M29" s="3" t="s">
        <v>104</v>
      </c>
      <c r="N29" s="3"/>
      <c r="O29" s="4">
        <f>H30/L30</f>
        <v>0.03582066678193621</v>
      </c>
    </row>
    <row r="30" spans="2:15" ht="15.75" thickBot="1">
      <c r="B30" s="19" t="s">
        <v>35</v>
      </c>
      <c r="C30" s="22">
        <f>SUM(C25:C29)</f>
        <v>18650</v>
      </c>
      <c r="D30" s="22">
        <f>SUM(D25:D29)</f>
        <v>17540</v>
      </c>
      <c r="E30" s="22">
        <f>SUM(E25:E29)</f>
        <v>850</v>
      </c>
      <c r="F30" s="22">
        <f>SUM(F25:F29)</f>
        <v>691</v>
      </c>
      <c r="G30" s="11">
        <f>SUM(G25:G29)</f>
        <v>19500</v>
      </c>
      <c r="H30" s="11">
        <f>SUM(H25:H29)</f>
        <v>18231</v>
      </c>
      <c r="J30" s="3" t="s">
        <v>98</v>
      </c>
      <c r="K30" s="3"/>
      <c r="L30" s="5">
        <v>508952</v>
      </c>
      <c r="M30" s="31" t="s">
        <v>35</v>
      </c>
      <c r="N30" s="32"/>
      <c r="O30" s="33"/>
    </row>
    <row r="31" spans="2:8" ht="15" thickBot="1">
      <c r="B31" s="6" t="s">
        <v>37</v>
      </c>
      <c r="C31" s="23">
        <f>'[19]Zlínský KFS'!B10196</f>
        <v>3832</v>
      </c>
      <c r="D31" s="23">
        <f>'[19]Zlínský KFS'!C10196</f>
        <v>3525</v>
      </c>
      <c r="E31" s="23">
        <f>'[19]Zlínský KFS'!D10196</f>
        <v>275</v>
      </c>
      <c r="F31" s="23">
        <f>'[19]Zlínský KFS'!E10196</f>
        <v>207</v>
      </c>
      <c r="G31" s="23">
        <f>'[19]Zlínský KFS'!F10196</f>
        <v>4107</v>
      </c>
      <c r="H31" s="23">
        <f>'[19]Zlínský KFS'!G10196</f>
        <v>3732</v>
      </c>
    </row>
    <row r="32" spans="2:15" ht="15.75" thickBot="1">
      <c r="B32" s="6" t="s">
        <v>38</v>
      </c>
      <c r="C32" s="23">
        <f>'[19]Zlínský KFS'!B10197</f>
        <v>6700</v>
      </c>
      <c r="D32" s="23">
        <f>'[19]Zlínský KFS'!C10197</f>
        <v>6096</v>
      </c>
      <c r="E32" s="23">
        <f>'[19]Zlínský KFS'!D10197</f>
        <v>517</v>
      </c>
      <c r="F32" s="23">
        <f>'[19]Zlínský KFS'!E10197</f>
        <v>414</v>
      </c>
      <c r="G32" s="23">
        <f>'[19]Zlínský KFS'!F10197</f>
        <v>7217</v>
      </c>
      <c r="H32" s="23">
        <f>'[19]Zlínský KFS'!G10197</f>
        <v>6510</v>
      </c>
      <c r="J32" s="3" t="s">
        <v>101</v>
      </c>
      <c r="K32" s="3"/>
      <c r="L32" s="4">
        <f>C35/L35</f>
        <v>0.04067857008247416</v>
      </c>
      <c r="M32" s="3" t="s">
        <v>99</v>
      </c>
      <c r="N32" s="3"/>
      <c r="O32" s="4">
        <f>D35/L35</f>
        <v>0.03729839745895994</v>
      </c>
    </row>
    <row r="33" spans="2:15" ht="15.75" thickBot="1">
      <c r="B33" s="6" t="s">
        <v>39</v>
      </c>
      <c r="C33" s="23">
        <f>'[19]Zlínský KFS'!B10198</f>
        <v>5143</v>
      </c>
      <c r="D33" s="23">
        <f>'[19]Zlínský KFS'!C10198</f>
        <v>4790</v>
      </c>
      <c r="E33" s="23">
        <f>'[19]Zlínský KFS'!D10198</f>
        <v>258</v>
      </c>
      <c r="F33" s="23">
        <f>'[19]Zlínský KFS'!E10198</f>
        <v>214</v>
      </c>
      <c r="G33" s="23">
        <f>'[19]Zlínský KFS'!F10198</f>
        <v>5401</v>
      </c>
      <c r="H33" s="23">
        <f>'[19]Zlínský KFS'!G10198</f>
        <v>5004</v>
      </c>
      <c r="J33" s="3" t="s">
        <v>102</v>
      </c>
      <c r="K33" s="3"/>
      <c r="L33" s="4">
        <f>E35/L35</f>
        <v>0.002578388139071917</v>
      </c>
      <c r="M33" s="3" t="s">
        <v>100</v>
      </c>
      <c r="N33" s="3"/>
      <c r="O33" s="4">
        <f>F35/L35</f>
        <v>0.0020541444377058</v>
      </c>
    </row>
    <row r="34" spans="2:15" ht="15.75" thickBot="1">
      <c r="B34" s="6" t="s">
        <v>36</v>
      </c>
      <c r="C34" s="23">
        <f>'[19]Zlínský KFS'!B10199</f>
        <v>8069</v>
      </c>
      <c r="D34" s="23">
        <f>'[19]Zlínský KFS'!C10199</f>
        <v>7360</v>
      </c>
      <c r="E34" s="23">
        <f>'[19]Zlínský KFS'!D10199</f>
        <v>455</v>
      </c>
      <c r="F34" s="23">
        <f>'[19]Zlínský KFS'!E10199</f>
        <v>364</v>
      </c>
      <c r="G34" s="23">
        <f>'[19]Zlínský KFS'!F10199</f>
        <v>8524</v>
      </c>
      <c r="H34" s="23">
        <f>'[19]Zlínský KFS'!G10199</f>
        <v>7724</v>
      </c>
      <c r="J34" s="3" t="s">
        <v>103</v>
      </c>
      <c r="K34" s="3"/>
      <c r="L34" s="4">
        <f>G35/L35</f>
        <v>0.04325695822154607</v>
      </c>
      <c r="M34" s="3" t="s">
        <v>104</v>
      </c>
      <c r="N34" s="3"/>
      <c r="O34" s="4">
        <f>H35/L35</f>
        <v>0.03935254189666574</v>
      </c>
    </row>
    <row r="35" spans="2:15" ht="15.75" thickBot="1">
      <c r="B35" s="19" t="s">
        <v>40</v>
      </c>
      <c r="C35" s="22">
        <f>SUM(C31:C34)</f>
        <v>23744</v>
      </c>
      <c r="D35" s="22">
        <f>SUM(D31:D34)</f>
        <v>21771</v>
      </c>
      <c r="E35" s="22">
        <f>SUM(E31:E34)</f>
        <v>1505</v>
      </c>
      <c r="F35" s="22">
        <f>SUM(F31:F34)</f>
        <v>1199</v>
      </c>
      <c r="G35" s="11">
        <f>SUM(G31:G34)</f>
        <v>25249</v>
      </c>
      <c r="H35" s="11">
        <f>SUM(H31:H34)</f>
        <v>22970</v>
      </c>
      <c r="J35" s="3" t="s">
        <v>98</v>
      </c>
      <c r="K35" s="3"/>
      <c r="L35" s="5">
        <v>583698</v>
      </c>
      <c r="M35" s="31" t="s">
        <v>40</v>
      </c>
      <c r="N35" s="32"/>
      <c r="O35" s="33"/>
    </row>
    <row r="36" spans="2:8" ht="15" thickBot="1">
      <c r="B36" s="6" t="s">
        <v>42</v>
      </c>
      <c r="C36" s="23">
        <f>'[20]Pardubický KFS'!B10196</f>
        <v>3746</v>
      </c>
      <c r="D36" s="23">
        <f>'[20]Pardubický KFS'!C10196</f>
        <v>3482</v>
      </c>
      <c r="E36" s="23">
        <f>'[20]Pardubický KFS'!D10196</f>
        <v>204</v>
      </c>
      <c r="F36" s="23">
        <f>'[20]Pardubický KFS'!E10196</f>
        <v>170</v>
      </c>
      <c r="G36" s="23">
        <f>'[20]Pardubický KFS'!F10196</f>
        <v>3950</v>
      </c>
      <c r="H36" s="23">
        <f>'[20]Pardubický KFS'!G10196</f>
        <v>3652</v>
      </c>
    </row>
    <row r="37" spans="2:15" ht="15.75" thickBot="1">
      <c r="B37" s="6" t="s">
        <v>43</v>
      </c>
      <c r="C37" s="23">
        <f>'[20]Pardubický KFS'!B10197</f>
        <v>5042</v>
      </c>
      <c r="D37" s="23">
        <f>'[20]Pardubický KFS'!C10197</f>
        <v>4726</v>
      </c>
      <c r="E37" s="23">
        <f>'[20]Pardubický KFS'!D10197</f>
        <v>321</v>
      </c>
      <c r="F37" s="23">
        <f>'[20]Pardubický KFS'!E10197</f>
        <v>266</v>
      </c>
      <c r="G37" s="23">
        <f>'[20]Pardubický KFS'!F10197</f>
        <v>5363</v>
      </c>
      <c r="H37" s="23">
        <f>'[20]Pardubický KFS'!G10197</f>
        <v>4992</v>
      </c>
      <c r="J37" s="3" t="s">
        <v>101</v>
      </c>
      <c r="K37" s="3"/>
      <c r="L37" s="4">
        <f>C40/L40</f>
        <v>0.03090582435837683</v>
      </c>
      <c r="M37" s="3" t="s">
        <v>99</v>
      </c>
      <c r="N37" s="3"/>
      <c r="O37" s="4">
        <f>D40/L40</f>
        <v>0.02882300270554085</v>
      </c>
    </row>
    <row r="38" spans="2:15" ht="15.75" thickBot="1">
      <c r="B38" s="6" t="s">
        <v>44</v>
      </c>
      <c r="C38" s="23">
        <f>'[20]Pardubický KFS'!B10198</f>
        <v>3289</v>
      </c>
      <c r="D38" s="23">
        <f>'[20]Pardubický KFS'!C10198</f>
        <v>3044</v>
      </c>
      <c r="E38" s="23">
        <f>'[20]Pardubický KFS'!D10198</f>
        <v>132</v>
      </c>
      <c r="F38" s="23">
        <f>'[20]Pardubický KFS'!E10198</f>
        <v>80</v>
      </c>
      <c r="G38" s="23">
        <f>'[20]Pardubický KFS'!F10198</f>
        <v>3421</v>
      </c>
      <c r="H38" s="23">
        <f>'[20]Pardubický KFS'!G10198</f>
        <v>3124</v>
      </c>
      <c r="J38" s="3" t="s">
        <v>102</v>
      </c>
      <c r="K38" s="3"/>
      <c r="L38" s="4">
        <f>E40/L40</f>
        <v>0.001626418765120763</v>
      </c>
      <c r="M38" s="3" t="s">
        <v>100</v>
      </c>
      <c r="N38" s="3"/>
      <c r="O38" s="4">
        <f>F40/L40</f>
        <v>0.001295720062581345</v>
      </c>
    </row>
    <row r="39" spans="2:15" ht="15.75" thickBot="1">
      <c r="B39" s="6" t="s">
        <v>45</v>
      </c>
      <c r="C39" s="23">
        <f>'[20]Pardubický KFS'!B10199</f>
        <v>3904</v>
      </c>
      <c r="D39" s="23">
        <f>'[20]Pardubický KFS'!C10199</f>
        <v>3652</v>
      </c>
      <c r="E39" s="23">
        <f>'[20]Pardubický KFS'!D10199</f>
        <v>184</v>
      </c>
      <c r="F39" s="23">
        <f>'[20]Pardubický KFS'!E10199</f>
        <v>154</v>
      </c>
      <c r="G39" s="23">
        <f>'[20]Pardubický KFS'!F10199</f>
        <v>4088</v>
      </c>
      <c r="H39" s="23">
        <f>'[20]Pardubický KFS'!G10199</f>
        <v>3806</v>
      </c>
      <c r="J39" s="3" t="s">
        <v>103</v>
      </c>
      <c r="K39" s="3"/>
      <c r="L39" s="4">
        <f>G40/L40</f>
        <v>0.032532243123497596</v>
      </c>
      <c r="M39" s="3" t="s">
        <v>104</v>
      </c>
      <c r="N39" s="3"/>
      <c r="O39" s="4">
        <f>H40/L40</f>
        <v>0.03011872276812219</v>
      </c>
    </row>
    <row r="40" spans="2:15" ht="15.75" thickBot="1">
      <c r="B40" s="19" t="s">
        <v>41</v>
      </c>
      <c r="C40" s="22">
        <f>SUM(C36:C39)</f>
        <v>15981</v>
      </c>
      <c r="D40" s="22">
        <f>SUM(D36:D39)</f>
        <v>14904</v>
      </c>
      <c r="E40" s="22">
        <f>SUM(E36:E39)</f>
        <v>841</v>
      </c>
      <c r="F40" s="22">
        <f>SUM(F36:F39)</f>
        <v>670</v>
      </c>
      <c r="G40" s="11">
        <f>SUM(G36:G39)</f>
        <v>16822</v>
      </c>
      <c r="H40" s="11">
        <f>SUM(H36:H39)</f>
        <v>15574</v>
      </c>
      <c r="J40" s="3" t="s">
        <v>98</v>
      </c>
      <c r="K40" s="3"/>
      <c r="L40" s="5">
        <v>517087</v>
      </c>
      <c r="M40" s="31" t="s">
        <v>41</v>
      </c>
      <c r="N40" s="32"/>
      <c r="O40" s="33"/>
    </row>
    <row r="41" spans="2:8" ht="15" customHeight="1" thickBot="1">
      <c r="B41" s="6" t="s">
        <v>46</v>
      </c>
      <c r="C41" s="7">
        <f>'[21]Královéhradecký KFS'!B10196</f>
        <v>5151</v>
      </c>
      <c r="D41" s="7">
        <f>'[21]Královéhradecký KFS'!C10196</f>
        <v>4797</v>
      </c>
      <c r="E41" s="7">
        <f>'[21]Královéhradecký KFS'!D10196</f>
        <v>361</v>
      </c>
      <c r="F41" s="7">
        <f>'[21]Královéhradecký KFS'!E10196</f>
        <v>312</v>
      </c>
      <c r="G41" s="7">
        <f>'[21]Královéhradecký KFS'!F10196</f>
        <v>5512</v>
      </c>
      <c r="H41" s="7">
        <f>'[21]Královéhradecký KFS'!G10196</f>
        <v>5109</v>
      </c>
    </row>
    <row r="42" spans="2:8" ht="15" customHeight="1" thickBot="1">
      <c r="B42" s="6" t="s">
        <v>47</v>
      </c>
      <c r="C42" s="7">
        <f>'[21]Královéhradecký KFS'!B10197</f>
        <v>2007</v>
      </c>
      <c r="D42" s="7">
        <f>'[21]Královéhradecký KFS'!C10197</f>
        <v>1890</v>
      </c>
      <c r="E42" s="7">
        <f>'[21]Královéhradecký KFS'!D10197</f>
        <v>65</v>
      </c>
      <c r="F42" s="7">
        <f>'[21]Královéhradecký KFS'!E10197</f>
        <v>45</v>
      </c>
      <c r="G42" s="7">
        <f>'[21]Královéhradecký KFS'!F10197</f>
        <v>2072</v>
      </c>
      <c r="H42" s="7">
        <f>'[21]Královéhradecký KFS'!G10197</f>
        <v>1935</v>
      </c>
    </row>
    <row r="43" spans="2:15" ht="15" customHeight="1" thickBot="1">
      <c r="B43" s="6" t="s">
        <v>48</v>
      </c>
      <c r="C43" s="7">
        <f>'[21]Královéhradecký KFS'!B10198</f>
        <v>2901</v>
      </c>
      <c r="D43" s="7">
        <f>'[21]Královéhradecký KFS'!C10198</f>
        <v>2686</v>
      </c>
      <c r="E43" s="7">
        <f>'[21]Královéhradecký KFS'!D10198</f>
        <v>171</v>
      </c>
      <c r="F43" s="7">
        <f>'[21]Královéhradecký KFS'!E10198</f>
        <v>99</v>
      </c>
      <c r="G43" s="7">
        <f>'[21]Královéhradecký KFS'!F10198</f>
        <v>3072</v>
      </c>
      <c r="H43" s="7">
        <f>'[21]Královéhradecký KFS'!G10198</f>
        <v>2785</v>
      </c>
      <c r="J43" s="3" t="s">
        <v>101</v>
      </c>
      <c r="K43" s="3"/>
      <c r="L43" s="4">
        <f>C46/L46</f>
        <v>0.028850553009782065</v>
      </c>
      <c r="M43" s="3" t="s">
        <v>99</v>
      </c>
      <c r="N43" s="3"/>
      <c r="O43" s="4">
        <f>D46/L46</f>
        <v>0.026846210267173078</v>
      </c>
    </row>
    <row r="44" spans="2:15" ht="15" customHeight="1" thickBot="1">
      <c r="B44" s="6" t="s">
        <v>49</v>
      </c>
      <c r="C44" s="7">
        <f>'[21]Královéhradecký KFS'!B10199</f>
        <v>2880</v>
      </c>
      <c r="D44" s="7">
        <f>'[21]Královéhradecký KFS'!C10199</f>
        <v>2667</v>
      </c>
      <c r="E44" s="7">
        <f>'[21]Královéhradecký KFS'!D10199</f>
        <v>183</v>
      </c>
      <c r="F44" s="7">
        <f>'[21]Královéhradecký KFS'!E10199</f>
        <v>136</v>
      </c>
      <c r="G44" s="7">
        <f>'[21]Královéhradecký KFS'!F10199</f>
        <v>3063</v>
      </c>
      <c r="H44" s="7">
        <f>'[21]Královéhradecký KFS'!G10199</f>
        <v>2803</v>
      </c>
      <c r="J44" s="3" t="s">
        <v>102</v>
      </c>
      <c r="K44" s="3"/>
      <c r="L44" s="4">
        <f>E46/L46</f>
        <v>0.001706596175772144</v>
      </c>
      <c r="M44" s="3" t="s">
        <v>100</v>
      </c>
      <c r="N44" s="3"/>
      <c r="O44" s="4">
        <f>F46/L46</f>
        <v>0.0012672384369031451</v>
      </c>
    </row>
    <row r="45" spans="2:15" ht="15" customHeight="1" thickBot="1">
      <c r="B45" s="6" t="s">
        <v>50</v>
      </c>
      <c r="C45" s="7">
        <f>'[21]Královéhradecký KFS'!B10200</f>
        <v>2952</v>
      </c>
      <c r="D45" s="7">
        <f>'[21]Královéhradecký KFS'!C10200</f>
        <v>2747</v>
      </c>
      <c r="E45" s="7">
        <f>'[21]Královéhradecký KFS'!D10200</f>
        <v>160</v>
      </c>
      <c r="F45" s="7">
        <f>'[21]Královéhradecký KFS'!E10200</f>
        <v>106</v>
      </c>
      <c r="G45" s="7">
        <f>'[21]Královéhradecký KFS'!F10200</f>
        <v>3112</v>
      </c>
      <c r="H45" s="7">
        <f>'[21]Královéhradecký KFS'!G10200</f>
        <v>2853</v>
      </c>
      <c r="J45" s="3" t="s">
        <v>103</v>
      </c>
      <c r="K45" s="3"/>
      <c r="L45" s="4">
        <f>G46/L46</f>
        <v>0.03055714918555421</v>
      </c>
      <c r="M45" s="3" t="s">
        <v>104</v>
      </c>
      <c r="N45" s="3"/>
      <c r="O45" s="4">
        <f>H46/L46</f>
        <v>0.028113448704076224</v>
      </c>
    </row>
    <row r="46" spans="2:15" ht="15" customHeight="1" thickBot="1">
      <c r="B46" s="9" t="s">
        <v>51</v>
      </c>
      <c r="C46" s="8">
        <f>SUM(C41:C45)</f>
        <v>15891</v>
      </c>
      <c r="D46" s="8">
        <f>SUM(D41:D45)</f>
        <v>14787</v>
      </c>
      <c r="E46" s="8">
        <f>SUM(E41:E45)</f>
        <v>940</v>
      </c>
      <c r="F46" s="8">
        <f>SUM(F41:F45)</f>
        <v>698</v>
      </c>
      <c r="G46" s="11">
        <f>SUM(G41:G45)</f>
        <v>16831</v>
      </c>
      <c r="H46" s="11">
        <f>SUM(H41:H45)</f>
        <v>15485</v>
      </c>
      <c r="J46" s="3" t="s">
        <v>98</v>
      </c>
      <c r="K46" s="3"/>
      <c r="L46" s="5">
        <v>550804</v>
      </c>
      <c r="M46" s="31" t="s">
        <v>51</v>
      </c>
      <c r="N46" s="32"/>
      <c r="O46" s="33"/>
    </row>
    <row r="47" spans="2:8" ht="15" thickBot="1">
      <c r="B47" s="6" t="s">
        <v>55</v>
      </c>
      <c r="C47" s="23">
        <f>'[22]Liberecký KFS'!B10196</f>
        <v>2395</v>
      </c>
      <c r="D47" s="23">
        <f>'[22]Liberecký KFS'!C10196</f>
        <v>2250</v>
      </c>
      <c r="E47" s="23">
        <f>'[22]Liberecký KFS'!D10196</f>
        <v>89</v>
      </c>
      <c r="F47" s="23">
        <f>'[22]Liberecký KFS'!E10196</f>
        <v>60</v>
      </c>
      <c r="G47" s="23">
        <f>'[22]Liberecký KFS'!F10196</f>
        <v>2484</v>
      </c>
      <c r="H47" s="23">
        <f>'[22]Liberecký KFS'!G10196</f>
        <v>2310</v>
      </c>
    </row>
    <row r="48" spans="2:15" ht="15.75" thickBot="1">
      <c r="B48" s="6" t="s">
        <v>107</v>
      </c>
      <c r="C48" s="23">
        <f>'[22]Liberecký KFS'!B10197</f>
        <v>2286</v>
      </c>
      <c r="D48" s="23">
        <f>'[22]Liberecký KFS'!C10197</f>
        <v>2113</v>
      </c>
      <c r="E48" s="23">
        <f>'[22]Liberecký KFS'!D10197</f>
        <v>118</v>
      </c>
      <c r="F48" s="23">
        <f>'[22]Liberecký KFS'!E10197</f>
        <v>97</v>
      </c>
      <c r="G48" s="23">
        <f>'[22]Liberecký KFS'!F10197</f>
        <v>2404</v>
      </c>
      <c r="H48" s="23">
        <f>'[22]Liberecký KFS'!G10197</f>
        <v>2210</v>
      </c>
      <c r="J48" s="3" t="s">
        <v>101</v>
      </c>
      <c r="K48" s="3"/>
      <c r="L48" s="4">
        <f>C51/L51</f>
        <v>0.02520674661171579</v>
      </c>
      <c r="M48" s="3" t="s">
        <v>99</v>
      </c>
      <c r="N48" s="3"/>
      <c r="O48" s="4">
        <f>D51/L51</f>
        <v>0.02354097259415935</v>
      </c>
    </row>
    <row r="49" spans="2:15" ht="15.75" thickBot="1">
      <c r="B49" s="6" t="s">
        <v>52</v>
      </c>
      <c r="C49" s="23">
        <f>'[22]Liberecký KFS'!B10198</f>
        <v>3790</v>
      </c>
      <c r="D49" s="23">
        <f>'[22]Liberecký KFS'!C10198</f>
        <v>3569</v>
      </c>
      <c r="E49" s="23">
        <f>'[22]Liberecký KFS'!D10198</f>
        <v>239</v>
      </c>
      <c r="F49" s="23">
        <f>'[22]Liberecký KFS'!E10198</f>
        <v>173</v>
      </c>
      <c r="G49" s="23">
        <f>'[22]Liberecký KFS'!F10198</f>
        <v>4029</v>
      </c>
      <c r="H49" s="23">
        <f>'[22]Liberecký KFS'!G10198</f>
        <v>3742</v>
      </c>
      <c r="J49" s="3" t="s">
        <v>102</v>
      </c>
      <c r="K49" s="3"/>
      <c r="L49" s="4">
        <f>E51/L51</f>
        <v>0.0013230875371054566</v>
      </c>
      <c r="M49" s="3" t="s">
        <v>100</v>
      </c>
      <c r="N49" s="3"/>
      <c r="O49" s="4">
        <f>F51/L51</f>
        <v>0.00098493995043528</v>
      </c>
    </row>
    <row r="50" spans="2:15" ht="15.75" thickBot="1">
      <c r="B50" s="6" t="s">
        <v>53</v>
      </c>
      <c r="C50" s="23">
        <f>'[22]Liberecký KFS'!B10199</f>
        <v>2636</v>
      </c>
      <c r="D50" s="23">
        <f>'[22]Liberecký KFS'!C10199</f>
        <v>2441</v>
      </c>
      <c r="E50" s="23">
        <f>'[22]Liberecký KFS'!D10199</f>
        <v>137</v>
      </c>
      <c r="F50" s="23">
        <f>'[22]Liberecký KFS'!E10199</f>
        <v>104</v>
      </c>
      <c r="G50" s="23">
        <f>'[22]Liberecký KFS'!F10199</f>
        <v>2773</v>
      </c>
      <c r="H50" s="23">
        <f>'[22]Liberecký KFS'!G10199</f>
        <v>2545</v>
      </c>
      <c r="J50" s="3" t="s">
        <v>103</v>
      </c>
      <c r="K50" s="3"/>
      <c r="L50" s="4">
        <f>G51/L51</f>
        <v>0.02652983414882125</v>
      </c>
      <c r="M50" s="3" t="s">
        <v>104</v>
      </c>
      <c r="N50" s="3"/>
      <c r="O50" s="4">
        <f>H51/L51</f>
        <v>0.02452591254459463</v>
      </c>
    </row>
    <row r="51" spans="2:15" ht="15.75" thickBot="1">
      <c r="B51" s="19" t="s">
        <v>54</v>
      </c>
      <c r="C51" s="22">
        <f>SUM(C47:C50)</f>
        <v>11107</v>
      </c>
      <c r="D51" s="22">
        <f>SUM(D47:D50)</f>
        <v>10373</v>
      </c>
      <c r="E51" s="22">
        <f>SUM(E47:E50)</f>
        <v>583</v>
      </c>
      <c r="F51" s="22">
        <f>SUM(F47:F50)</f>
        <v>434</v>
      </c>
      <c r="G51" s="11">
        <f>SUM(G47:G50)</f>
        <v>11690</v>
      </c>
      <c r="H51" s="11">
        <f>SUM(H47:H50)</f>
        <v>10807</v>
      </c>
      <c r="J51" s="3" t="s">
        <v>98</v>
      </c>
      <c r="K51" s="3"/>
      <c r="L51" s="5">
        <v>440636</v>
      </c>
      <c r="M51" s="31" t="s">
        <v>54</v>
      </c>
      <c r="N51" s="32"/>
      <c r="O51" s="33"/>
    </row>
    <row r="52" spans="2:8" ht="15" thickBot="1">
      <c r="B52" s="6" t="s">
        <v>56</v>
      </c>
      <c r="C52" s="10">
        <f>'[23]Ústecký KFS'!B10196</f>
        <v>3353</v>
      </c>
      <c r="D52" s="10">
        <f>'[23]Ústecký KFS'!C10196</f>
        <v>3111</v>
      </c>
      <c r="E52" s="10">
        <f>'[23]Ústecký KFS'!D10196</f>
        <v>221</v>
      </c>
      <c r="F52" s="10">
        <f>'[23]Ústecký KFS'!E10196</f>
        <v>158</v>
      </c>
      <c r="G52" s="10">
        <f>'[23]Ústecký KFS'!F10196</f>
        <v>3574</v>
      </c>
      <c r="H52" s="10">
        <f>'[23]Ústecký KFS'!G10196</f>
        <v>3269</v>
      </c>
    </row>
    <row r="53" spans="2:8" ht="15" thickBot="1">
      <c r="B53" s="6" t="s">
        <v>57</v>
      </c>
      <c r="C53" s="10">
        <f>'[23]Ústecký KFS'!B10197</f>
        <v>2594</v>
      </c>
      <c r="D53" s="10">
        <f>'[23]Ústecký KFS'!C10197</f>
        <v>2436</v>
      </c>
      <c r="E53" s="10">
        <f>'[23]Ústecký KFS'!D10197</f>
        <v>106</v>
      </c>
      <c r="F53" s="10">
        <f>'[23]Ústecký KFS'!E10197</f>
        <v>78</v>
      </c>
      <c r="G53" s="10">
        <f>'[23]Ústecký KFS'!F10197</f>
        <v>2700</v>
      </c>
      <c r="H53" s="10">
        <f>'[23]Ústecký KFS'!G10197</f>
        <v>2514</v>
      </c>
    </row>
    <row r="54" spans="2:8" ht="15" thickBot="1">
      <c r="B54" s="6" t="s">
        <v>58</v>
      </c>
      <c r="C54" s="10">
        <f>'[23]Ústecký KFS'!B10198</f>
        <v>4781</v>
      </c>
      <c r="D54" s="10">
        <f>'[23]Ústecký KFS'!C10198</f>
        <v>4561</v>
      </c>
      <c r="E54" s="10">
        <f>'[23]Ústecký KFS'!D10198</f>
        <v>225</v>
      </c>
      <c r="F54" s="10">
        <f>'[23]Ústecký KFS'!E10198</f>
        <v>171</v>
      </c>
      <c r="G54" s="10">
        <f>'[23]Ústecký KFS'!F10198</f>
        <v>5006</v>
      </c>
      <c r="H54" s="10">
        <f>'[23]Ústecký KFS'!G10198</f>
        <v>4732</v>
      </c>
    </row>
    <row r="55" spans="2:8" ht="15" thickBot="1">
      <c r="B55" s="6" t="s">
        <v>59</v>
      </c>
      <c r="C55" s="10">
        <f>'[23]Ústecký KFS'!B10199</f>
        <v>3019</v>
      </c>
      <c r="D55" s="10">
        <f>'[23]Ústecký KFS'!C10199</f>
        <v>2896</v>
      </c>
      <c r="E55" s="10">
        <f>'[23]Ústecký KFS'!D10199</f>
        <v>140</v>
      </c>
      <c r="F55" s="10">
        <f>'[23]Ústecký KFS'!E10199</f>
        <v>108</v>
      </c>
      <c r="G55" s="10">
        <f>'[23]Ústecký KFS'!F10199</f>
        <v>3159</v>
      </c>
      <c r="H55" s="10">
        <f>'[23]Ústecký KFS'!G10199</f>
        <v>3004</v>
      </c>
    </row>
    <row r="56" spans="2:15" ht="15.75" thickBot="1">
      <c r="B56" s="6" t="s">
        <v>60</v>
      </c>
      <c r="C56" s="10">
        <f>'[23]Ústecký KFS'!B10200</f>
        <v>1522</v>
      </c>
      <c r="D56" s="10">
        <f>'[23]Ústecký KFS'!C10200</f>
        <v>1417</v>
      </c>
      <c r="E56" s="10">
        <f>'[23]Ústecký KFS'!D10200</f>
        <v>65</v>
      </c>
      <c r="F56" s="10">
        <f>'[23]Ústecký KFS'!E10200</f>
        <v>44</v>
      </c>
      <c r="G56" s="10">
        <f>'[23]Ústecký KFS'!F10200</f>
        <v>1587</v>
      </c>
      <c r="H56" s="10">
        <f>'[23]Ústecký KFS'!G10200</f>
        <v>1461</v>
      </c>
      <c r="J56" s="3" t="s">
        <v>101</v>
      </c>
      <c r="K56" s="3"/>
      <c r="L56" s="4">
        <f>C59/L59</f>
        <v>0.025235671317799257</v>
      </c>
      <c r="M56" s="3" t="s">
        <v>99</v>
      </c>
      <c r="N56" s="3"/>
      <c r="O56" s="4">
        <f>D59/L59</f>
        <v>0.02384167075532916</v>
      </c>
    </row>
    <row r="57" spans="2:15" ht="15.75" thickBot="1">
      <c r="B57" s="6" t="s">
        <v>61</v>
      </c>
      <c r="C57" s="10">
        <f>'[23]Ústecký KFS'!B10201</f>
        <v>3103</v>
      </c>
      <c r="D57" s="10">
        <f>'[23]Ústecký KFS'!C10201</f>
        <v>2937</v>
      </c>
      <c r="E57" s="10">
        <f>'[23]Ústecký KFS'!D10201</f>
        <v>142</v>
      </c>
      <c r="F57" s="10">
        <f>'[23]Ústecký KFS'!E10201</f>
        <v>122</v>
      </c>
      <c r="G57" s="10">
        <f>'[23]Ústecký KFS'!F10201</f>
        <v>3245</v>
      </c>
      <c r="H57" s="10">
        <f>'[23]Ústecký KFS'!G10201</f>
        <v>3059</v>
      </c>
      <c r="J57" s="3" t="s">
        <v>102</v>
      </c>
      <c r="K57" s="3"/>
      <c r="L57" s="4">
        <f>E59/L59</f>
        <v>0.0012868634013370231</v>
      </c>
      <c r="M57" s="3" t="s">
        <v>100</v>
      </c>
      <c r="N57" s="3"/>
      <c r="O57" s="4">
        <f>F59/L59</f>
        <v>0.0009727567243786958</v>
      </c>
    </row>
    <row r="58" spans="2:15" ht="15.75" thickBot="1">
      <c r="B58" s="6" t="s">
        <v>62</v>
      </c>
      <c r="C58" s="10">
        <f>'[23]Ústecký KFS'!B10202</f>
        <v>2356</v>
      </c>
      <c r="D58" s="10">
        <f>'[23]Ústecký KFS'!C10202</f>
        <v>2225</v>
      </c>
      <c r="E58" s="10">
        <f>'[23]Ústecký KFS'!D10202</f>
        <v>158</v>
      </c>
      <c r="F58" s="10">
        <f>'[23]Ústecký KFS'!E10202</f>
        <v>118</v>
      </c>
      <c r="G58" s="10">
        <f>'[23]Ústecký KFS'!F10202</f>
        <v>2514</v>
      </c>
      <c r="H58" s="10">
        <f>'[23]Ústecký KFS'!G10202</f>
        <v>2343</v>
      </c>
      <c r="J58" s="3" t="s">
        <v>103</v>
      </c>
      <c r="K58" s="3"/>
      <c r="L58" s="4">
        <f>G59/L59</f>
        <v>0.02652253471913628</v>
      </c>
      <c r="M58" s="3" t="s">
        <v>104</v>
      </c>
      <c r="N58" s="3"/>
      <c r="O58" s="4">
        <f>H59/L59</f>
        <v>0.024814427479707857</v>
      </c>
    </row>
    <row r="59" spans="2:15" ht="15.75" thickBot="1">
      <c r="B59" s="19" t="s">
        <v>63</v>
      </c>
      <c r="C59" s="22">
        <f>SUM(C52:C58)</f>
        <v>20728</v>
      </c>
      <c r="D59" s="22">
        <f>SUM(D52:D58)</f>
        <v>19583</v>
      </c>
      <c r="E59" s="22">
        <f>SUM(E52:E58)</f>
        <v>1057</v>
      </c>
      <c r="F59" s="22">
        <f>SUM(F52:F58)</f>
        <v>799</v>
      </c>
      <c r="G59" s="11">
        <f>SUM(G52:G58)</f>
        <v>21785</v>
      </c>
      <c r="H59" s="11">
        <f>SUM(H52:H58)</f>
        <v>20382</v>
      </c>
      <c r="J59" s="3" t="s">
        <v>98</v>
      </c>
      <c r="K59" s="3"/>
      <c r="L59" s="5">
        <v>821377</v>
      </c>
      <c r="M59" s="31" t="s">
        <v>63</v>
      </c>
      <c r="N59" s="32"/>
      <c r="O59" s="33"/>
    </row>
    <row r="60" spans="2:8" ht="15" thickBot="1">
      <c r="B60" s="36"/>
      <c r="C60" s="37"/>
      <c r="D60" s="37"/>
      <c r="E60" s="37"/>
      <c r="F60" s="37"/>
      <c r="G60" s="37"/>
      <c r="H60" s="38"/>
    </row>
    <row r="61" spans="2:15" ht="15.75" thickBot="1">
      <c r="B61" s="6" t="s">
        <v>64</v>
      </c>
      <c r="C61" s="23">
        <f>'[24]Karlovarský KFS'!B10196</f>
        <v>2677</v>
      </c>
      <c r="D61" s="23">
        <f>'[24]Karlovarský KFS'!C10196</f>
        <v>2511</v>
      </c>
      <c r="E61" s="23">
        <f>'[24]Karlovarský KFS'!D10196</f>
        <v>163</v>
      </c>
      <c r="F61" s="23">
        <f>'[24]Karlovarský KFS'!E10196</f>
        <v>110</v>
      </c>
      <c r="G61" s="23">
        <f>'[24]Karlovarský KFS'!F10196</f>
        <v>2840</v>
      </c>
      <c r="H61" s="23">
        <f>'[24]Karlovarský KFS'!G10196</f>
        <v>2621</v>
      </c>
      <c r="J61" s="3" t="s">
        <v>101</v>
      </c>
      <c r="K61" s="3"/>
      <c r="L61" s="4">
        <f>C64/L64</f>
        <v>0.026261251090989354</v>
      </c>
      <c r="M61" s="3" t="s">
        <v>99</v>
      </c>
      <c r="N61" s="3"/>
      <c r="O61" s="4">
        <f>D64/L64</f>
        <v>0.024930159832046613</v>
      </c>
    </row>
    <row r="62" spans="2:15" ht="15.75" thickBot="1">
      <c r="B62" s="6" t="s">
        <v>65</v>
      </c>
      <c r="C62" s="23">
        <f>'[24]Karlovarský KFS'!B10197</f>
        <v>3001</v>
      </c>
      <c r="D62" s="23">
        <f>'[24]Karlovarský KFS'!C10197</f>
        <v>2860</v>
      </c>
      <c r="E62" s="23">
        <f>'[24]Karlovarský KFS'!D10197</f>
        <v>121</v>
      </c>
      <c r="F62" s="23">
        <f>'[24]Karlovarský KFS'!E10197</f>
        <v>93</v>
      </c>
      <c r="G62" s="23">
        <f>'[24]Karlovarský KFS'!F10197</f>
        <v>3122</v>
      </c>
      <c r="H62" s="23">
        <f>'[24]Karlovarský KFS'!G10197</f>
        <v>2953</v>
      </c>
      <c r="J62" s="3" t="s">
        <v>102</v>
      </c>
      <c r="K62" s="3"/>
      <c r="L62" s="4">
        <f>E64/L64</f>
        <v>0.0012603243818850275</v>
      </c>
      <c r="M62" s="3" t="s">
        <v>100</v>
      </c>
      <c r="N62" s="3"/>
      <c r="O62" s="4">
        <f>F64/L64</f>
        <v>0.0008963804427310623</v>
      </c>
    </row>
    <row r="63" spans="2:15" ht="15.75" thickBot="1">
      <c r="B63" s="6" t="s">
        <v>66</v>
      </c>
      <c r="C63" s="23">
        <f>'[24]Karlovarský KFS'!B10198</f>
        <v>2115</v>
      </c>
      <c r="D63" s="23">
        <f>'[24]Karlovarský KFS'!C10198</f>
        <v>2027</v>
      </c>
      <c r="E63" s="23">
        <f>'[24]Karlovarský KFS'!D10198</f>
        <v>90</v>
      </c>
      <c r="F63" s="23">
        <f>'[24]Karlovarský KFS'!E10198</f>
        <v>63</v>
      </c>
      <c r="G63" s="23">
        <f>'[24]Karlovarský KFS'!F10198</f>
        <v>2205</v>
      </c>
      <c r="H63" s="23">
        <f>'[24]Karlovarský KFS'!G10198</f>
        <v>2090</v>
      </c>
      <c r="J63" s="3" t="s">
        <v>103</v>
      </c>
      <c r="K63" s="3"/>
      <c r="L63" s="4">
        <f>G64/L64</f>
        <v>0.02752157547287438</v>
      </c>
      <c r="M63" s="3" t="s">
        <v>104</v>
      </c>
      <c r="N63" s="3"/>
      <c r="O63" s="4">
        <f>H64/L64</f>
        <v>0.025826540274777675</v>
      </c>
    </row>
    <row r="64" spans="2:15" ht="15.75" thickBot="1">
      <c r="B64" s="19" t="s">
        <v>67</v>
      </c>
      <c r="C64" s="22">
        <f>SUM(C60:C63)</f>
        <v>7793</v>
      </c>
      <c r="D64" s="22">
        <f>SUM(D60:D63)</f>
        <v>7398</v>
      </c>
      <c r="E64" s="22">
        <f>SUM(E60:E63)</f>
        <v>374</v>
      </c>
      <c r="F64" s="22">
        <f>SUM(F60:F63)</f>
        <v>266</v>
      </c>
      <c r="G64" s="11">
        <f>SUM(G60:G63)</f>
        <v>8167</v>
      </c>
      <c r="H64" s="11">
        <f>SUM(H60:H63)</f>
        <v>7664</v>
      </c>
      <c r="J64" s="3" t="s">
        <v>98</v>
      </c>
      <c r="K64" s="3"/>
      <c r="L64" s="5">
        <v>296749</v>
      </c>
      <c r="M64" s="31" t="s">
        <v>67</v>
      </c>
      <c r="N64" s="32"/>
      <c r="O64" s="33"/>
    </row>
    <row r="65" spans="2:8" ht="15" thickBot="1">
      <c r="B65" s="6" t="s">
        <v>68</v>
      </c>
      <c r="C65" s="10">
        <f>'[25]Plzeňský KFS'!B10196</f>
        <v>2625</v>
      </c>
      <c r="D65" s="10">
        <f>'[25]Plzeňský KFS'!C10196</f>
        <v>2457</v>
      </c>
      <c r="E65" s="10">
        <f>'[25]Plzeňský KFS'!D10196</f>
        <v>94</v>
      </c>
      <c r="F65" s="10">
        <f>'[25]Plzeňský KFS'!E10196</f>
        <v>76</v>
      </c>
      <c r="G65" s="10">
        <f>'[25]Plzeňský KFS'!F10196</f>
        <v>2719</v>
      </c>
      <c r="H65" s="10">
        <f>'[25]Plzeňský KFS'!G10196</f>
        <v>2533</v>
      </c>
    </row>
    <row r="66" spans="2:8" ht="15" thickBot="1">
      <c r="B66" s="6" t="s">
        <v>69</v>
      </c>
      <c r="C66" s="10">
        <f>'[25]Plzeňský KFS'!B10197</f>
        <v>3564</v>
      </c>
      <c r="D66" s="10">
        <f>'[25]Plzeňský KFS'!C10197</f>
        <v>3327</v>
      </c>
      <c r="E66" s="10">
        <f>'[25]Plzeňský KFS'!D10197</f>
        <v>125</v>
      </c>
      <c r="F66" s="10">
        <f>'[25]Plzeňský KFS'!E10197</f>
        <v>87</v>
      </c>
      <c r="G66" s="10">
        <f>'[25]Plzeňský KFS'!F10197</f>
        <v>3689</v>
      </c>
      <c r="H66" s="10">
        <f>'[25]Plzeňský KFS'!G10197</f>
        <v>3414</v>
      </c>
    </row>
    <row r="67" spans="2:8" ht="15" thickBot="1">
      <c r="B67" s="6" t="s">
        <v>70</v>
      </c>
      <c r="C67" s="10">
        <f>'[25]Plzeňský KFS'!B10198</f>
        <v>2847</v>
      </c>
      <c r="D67" s="10">
        <f>'[25]Plzeňský KFS'!C10198</f>
        <v>2656</v>
      </c>
      <c r="E67" s="10">
        <f>'[25]Plzeňský KFS'!D10198</f>
        <v>129</v>
      </c>
      <c r="F67" s="10">
        <f>'[25]Plzeňský KFS'!E10198</f>
        <v>85</v>
      </c>
      <c r="G67" s="10">
        <f>'[25]Plzeňský KFS'!F10198</f>
        <v>2976</v>
      </c>
      <c r="H67" s="10">
        <f>'[25]Plzeňský KFS'!G10198</f>
        <v>2741</v>
      </c>
    </row>
    <row r="68" spans="2:8" ht="15" thickBot="1">
      <c r="B68" s="6" t="s">
        <v>71</v>
      </c>
      <c r="C68" s="10">
        <f>'[25]Plzeňský KFS'!B10199</f>
        <v>3801</v>
      </c>
      <c r="D68" s="10">
        <f>'[25]Plzeňský KFS'!C10199</f>
        <v>3658</v>
      </c>
      <c r="E68" s="10">
        <f>'[25]Plzeňský KFS'!D10199</f>
        <v>189</v>
      </c>
      <c r="F68" s="10">
        <f>'[25]Plzeňský KFS'!E10199</f>
        <v>164</v>
      </c>
      <c r="G68" s="10">
        <f>'[25]Plzeňský KFS'!F10199</f>
        <v>3990</v>
      </c>
      <c r="H68" s="10">
        <f>'[25]Plzeňský KFS'!G10199</f>
        <v>3822</v>
      </c>
    </row>
    <row r="69" spans="2:15" ht="15.75" thickBot="1">
      <c r="B69" s="6" t="s">
        <v>72</v>
      </c>
      <c r="C69" s="10">
        <f>'[25]Plzeňský KFS'!B10200</f>
        <v>3120</v>
      </c>
      <c r="D69" s="10">
        <f>'[25]Plzeňský KFS'!C10200</f>
        <v>2953</v>
      </c>
      <c r="E69" s="10">
        <f>'[25]Plzeňský KFS'!D10200</f>
        <v>120</v>
      </c>
      <c r="F69" s="10">
        <f>'[25]Plzeňský KFS'!E10200</f>
        <v>98</v>
      </c>
      <c r="G69" s="10">
        <f>'[25]Plzeňský KFS'!F10200</f>
        <v>3240</v>
      </c>
      <c r="H69" s="10">
        <f>'[25]Plzeňský KFS'!G10200</f>
        <v>3051</v>
      </c>
      <c r="J69" s="3" t="s">
        <v>101</v>
      </c>
      <c r="K69" s="3"/>
      <c r="L69" s="4">
        <f>C72/L72</f>
        <v>0.03433115173971578</v>
      </c>
      <c r="M69" s="3" t="s">
        <v>99</v>
      </c>
      <c r="N69" s="3"/>
      <c r="O69" s="4">
        <f>D72/L72</f>
        <v>0.032456029683959844</v>
      </c>
    </row>
    <row r="70" spans="2:15" ht="15.75" thickBot="1">
      <c r="B70" s="6" t="s">
        <v>73</v>
      </c>
      <c r="C70" s="10">
        <f>'[25]Plzeňský KFS'!B10201</f>
        <v>1765</v>
      </c>
      <c r="D70" s="10">
        <f>'[25]Plzeňský KFS'!C10201</f>
        <v>1686</v>
      </c>
      <c r="E70" s="10">
        <f>'[25]Plzeňský KFS'!D10201</f>
        <v>138</v>
      </c>
      <c r="F70" s="10">
        <f>'[25]Plzeňský KFS'!E10201</f>
        <v>116</v>
      </c>
      <c r="G70" s="10">
        <f>'[25]Plzeňský KFS'!F10201</f>
        <v>1903</v>
      </c>
      <c r="H70" s="10">
        <f>'[25]Plzeňský KFS'!G10201</f>
        <v>1802</v>
      </c>
      <c r="J70" s="3" t="s">
        <v>102</v>
      </c>
      <c r="K70" s="3"/>
      <c r="L70" s="4">
        <f>E72/L72</f>
        <v>0.001486271859861846</v>
      </c>
      <c r="M70" s="3" t="s">
        <v>100</v>
      </c>
      <c r="N70" s="3"/>
      <c r="O70" s="4">
        <f>F72/L72</f>
        <v>0.0011579094722179496</v>
      </c>
    </row>
    <row r="71" spans="2:15" ht="15.75" thickBot="1">
      <c r="B71" s="6" t="s">
        <v>74</v>
      </c>
      <c r="C71" s="10">
        <f>'[25]Plzeňský KFS'!B10202</f>
        <v>2143</v>
      </c>
      <c r="D71" s="10">
        <f>'[25]Plzeňský KFS'!C10202</f>
        <v>2043</v>
      </c>
      <c r="E71" s="10">
        <f>'[25]Plzeňský KFS'!D10202</f>
        <v>65</v>
      </c>
      <c r="F71" s="10">
        <f>'[25]Plzeňský KFS'!E10202</f>
        <v>44</v>
      </c>
      <c r="G71" s="10">
        <f>'[25]Plzeňský KFS'!F10202</f>
        <v>2208</v>
      </c>
      <c r="H71" s="10">
        <f>'[25]Plzeňský KFS'!G10202</f>
        <v>2087</v>
      </c>
      <c r="J71" s="3" t="s">
        <v>103</v>
      </c>
      <c r="K71" s="3"/>
      <c r="L71" s="4">
        <f>G72/L72</f>
        <v>0.035817423599577625</v>
      </c>
      <c r="M71" s="3" t="s">
        <v>104</v>
      </c>
      <c r="N71" s="3"/>
      <c r="O71" s="4">
        <f>H72/L72</f>
        <v>0.033613939156177795</v>
      </c>
    </row>
    <row r="72" spans="2:15" ht="15.75" thickBot="1">
      <c r="B72" s="19" t="s">
        <v>75</v>
      </c>
      <c r="C72" s="22">
        <f>SUM(C65:C71)</f>
        <v>19865</v>
      </c>
      <c r="D72" s="22">
        <f>SUM(D65:D71)</f>
        <v>18780</v>
      </c>
      <c r="E72" s="22">
        <f>SUM(E65:E71)</f>
        <v>860</v>
      </c>
      <c r="F72" s="22">
        <f>SUM(F65:F71)</f>
        <v>670</v>
      </c>
      <c r="G72" s="11">
        <f>SUM(G65:G71)</f>
        <v>20725</v>
      </c>
      <c r="H72" s="11">
        <f>SUM(H65:H71)</f>
        <v>19450</v>
      </c>
      <c r="J72" s="3" t="s">
        <v>98</v>
      </c>
      <c r="K72" s="3"/>
      <c r="L72" s="5">
        <v>578629</v>
      </c>
      <c r="M72" s="31" t="s">
        <v>75</v>
      </c>
      <c r="N72" s="32"/>
      <c r="O72" s="33"/>
    </row>
    <row r="73" spans="2:8" ht="16.5" customHeight="1" thickBot="1">
      <c r="B73" s="6" t="s">
        <v>76</v>
      </c>
      <c r="C73" s="10">
        <f>'[26]Jihočeský KFS'!B10196</f>
        <v>5505</v>
      </c>
      <c r="D73" s="10">
        <f>'[26]Jihočeský KFS'!C10196</f>
        <v>5202</v>
      </c>
      <c r="E73" s="10">
        <f>'[26]Jihočeský KFS'!D10196</f>
        <v>231</v>
      </c>
      <c r="F73" s="10">
        <f>'[26]Jihočeský KFS'!E10196</f>
        <v>195</v>
      </c>
      <c r="G73" s="10">
        <f>'[26]Jihočeský KFS'!F10196</f>
        <v>5736</v>
      </c>
      <c r="H73" s="10">
        <f>'[26]Jihočeský KFS'!G10196</f>
        <v>5397</v>
      </c>
    </row>
    <row r="74" spans="2:8" ht="16.5" customHeight="1" thickBot="1">
      <c r="B74" s="6" t="s">
        <v>77</v>
      </c>
      <c r="C74" s="10">
        <f>'[26]Jihočeský KFS'!B10197</f>
        <v>2072</v>
      </c>
      <c r="D74" s="10">
        <f>'[26]Jihočeský KFS'!C10197</f>
        <v>1965</v>
      </c>
      <c r="E74" s="10">
        <f>'[26]Jihočeský KFS'!D10197</f>
        <v>104</v>
      </c>
      <c r="F74" s="10">
        <f>'[26]Jihočeský KFS'!E10197</f>
        <v>86</v>
      </c>
      <c r="G74" s="10">
        <f>'[26]Jihočeský KFS'!F10197</f>
        <v>2176</v>
      </c>
      <c r="H74" s="10">
        <f>'[26]Jihočeský KFS'!G10197</f>
        <v>2051</v>
      </c>
    </row>
    <row r="75" spans="2:8" ht="16.5" customHeight="1" thickBot="1">
      <c r="B75" s="6" t="s">
        <v>78</v>
      </c>
      <c r="C75" s="10">
        <f>'[26]Jihočeský KFS'!B10198</f>
        <v>2749</v>
      </c>
      <c r="D75" s="10">
        <f>'[26]Jihočeský KFS'!C10198</f>
        <v>2600</v>
      </c>
      <c r="E75" s="10">
        <f>'[26]Jihočeský KFS'!D10198</f>
        <v>131</v>
      </c>
      <c r="F75" s="10">
        <f>'[26]Jihočeský KFS'!E10198</f>
        <v>111</v>
      </c>
      <c r="G75" s="10">
        <f>'[26]Jihočeský KFS'!F10198</f>
        <v>2880</v>
      </c>
      <c r="H75" s="10">
        <f>'[26]Jihočeský KFS'!G10198</f>
        <v>2711</v>
      </c>
    </row>
    <row r="76" spans="2:8" ht="16.5" customHeight="1" thickBot="1">
      <c r="B76" s="6" t="s">
        <v>79</v>
      </c>
      <c r="C76" s="10">
        <f>'[26]Jihočeský KFS'!B10199</f>
        <v>2640</v>
      </c>
      <c r="D76" s="10">
        <f>'[26]Jihočeský KFS'!C10199</f>
        <v>2487</v>
      </c>
      <c r="E76" s="10">
        <f>'[26]Jihočeský KFS'!D10199</f>
        <v>160</v>
      </c>
      <c r="F76" s="10">
        <f>'[26]Jihočeský KFS'!E10199</f>
        <v>107</v>
      </c>
      <c r="G76" s="10">
        <f>'[26]Jihočeský KFS'!F10199</f>
        <v>2800</v>
      </c>
      <c r="H76" s="10">
        <f>'[26]Jihočeský KFS'!G10199</f>
        <v>2594</v>
      </c>
    </row>
    <row r="77" spans="2:15" ht="16.5" customHeight="1" thickBot="1">
      <c r="B77" s="6" t="s">
        <v>80</v>
      </c>
      <c r="C77" s="10">
        <f>'[26]Jihočeský KFS'!B10200</f>
        <v>1932</v>
      </c>
      <c r="D77" s="10">
        <f>'[26]Jihočeský KFS'!C10200</f>
        <v>1835</v>
      </c>
      <c r="E77" s="10">
        <f>'[26]Jihočeský KFS'!D10200</f>
        <v>86</v>
      </c>
      <c r="F77" s="10">
        <f>'[26]Jihočeský KFS'!E10200</f>
        <v>53</v>
      </c>
      <c r="G77" s="10">
        <f>'[26]Jihočeský KFS'!F10200</f>
        <v>2018</v>
      </c>
      <c r="H77" s="10">
        <f>'[26]Jihočeský KFS'!G10200</f>
        <v>1888</v>
      </c>
      <c r="J77" s="3" t="s">
        <v>101</v>
      </c>
      <c r="K77" s="3"/>
      <c r="L77" s="4">
        <f>C80/L80</f>
        <v>0.033034744247646304</v>
      </c>
      <c r="M77" s="3" t="s">
        <v>99</v>
      </c>
      <c r="N77" s="3"/>
      <c r="O77" s="4">
        <f>D80/L80</f>
        <v>0.031290800304329174</v>
      </c>
    </row>
    <row r="78" spans="2:15" ht="16.5" customHeight="1" thickBot="1">
      <c r="B78" s="6" t="s">
        <v>81</v>
      </c>
      <c r="C78" s="10">
        <f>'[26]Jihočeský KFS'!B10201</f>
        <v>2771</v>
      </c>
      <c r="D78" s="10">
        <f>'[26]Jihočeský KFS'!C10201</f>
        <v>2635</v>
      </c>
      <c r="E78" s="10">
        <f>'[26]Jihočeský KFS'!D10201</f>
        <v>141</v>
      </c>
      <c r="F78" s="10">
        <f>'[26]Jihočeský KFS'!E10201</f>
        <v>105</v>
      </c>
      <c r="G78" s="10">
        <f>'[26]Jihočeský KFS'!F10201</f>
        <v>2912</v>
      </c>
      <c r="H78" s="10">
        <f>'[26]Jihočeský KFS'!G10201</f>
        <v>2740</v>
      </c>
      <c r="J78" s="3" t="s">
        <v>102</v>
      </c>
      <c r="K78" s="3"/>
      <c r="L78" s="4">
        <f>E80/L80</f>
        <v>0.0015780031372205228</v>
      </c>
      <c r="M78" s="3" t="s">
        <v>100</v>
      </c>
      <c r="N78" s="3"/>
      <c r="O78" s="4">
        <f>F80/L80</f>
        <v>0.0012242048147881436</v>
      </c>
    </row>
    <row r="79" spans="2:15" ht="16.5" customHeight="1" thickBot="1">
      <c r="B79" s="6" t="s">
        <v>82</v>
      </c>
      <c r="C79" s="10">
        <f>'[26]Jihočeský KFS'!B10202</f>
        <v>3433</v>
      </c>
      <c r="D79" s="10">
        <f>'[26]Jihočeský KFS'!C10202</f>
        <v>3264</v>
      </c>
      <c r="E79" s="10">
        <f>'[26]Jihočeský KFS'!D10202</f>
        <v>155</v>
      </c>
      <c r="F79" s="10">
        <f>'[26]Jihočeský KFS'!E10202</f>
        <v>125</v>
      </c>
      <c r="G79" s="10">
        <f>'[26]Jihočeský KFS'!F10202</f>
        <v>3588</v>
      </c>
      <c r="H79" s="10">
        <f>'[26]Jihočeský KFS'!G10202</f>
        <v>3389</v>
      </c>
      <c r="J79" s="3" t="s">
        <v>103</v>
      </c>
      <c r="K79" s="3"/>
      <c r="L79" s="4">
        <f>G80/L80</f>
        <v>0.034612747384866825</v>
      </c>
      <c r="M79" s="3" t="s">
        <v>104</v>
      </c>
      <c r="N79" s="3"/>
      <c r="O79" s="4">
        <f>H80/L80</f>
        <v>0.03251500511911732</v>
      </c>
    </row>
    <row r="80" spans="2:15" ht="16.5" customHeight="1" thickBot="1">
      <c r="B80" s="19" t="s">
        <v>83</v>
      </c>
      <c r="C80" s="22">
        <f>SUM(C73:C79)</f>
        <v>21102</v>
      </c>
      <c r="D80" s="22">
        <f>SUM(D73:D79)</f>
        <v>19988</v>
      </c>
      <c r="E80" s="22">
        <f>SUM(E73:E79)</f>
        <v>1008</v>
      </c>
      <c r="F80" s="22">
        <f>SUM(F73:F79)</f>
        <v>782</v>
      </c>
      <c r="G80" s="11">
        <f>SUM(G73:G79)</f>
        <v>22110</v>
      </c>
      <c r="H80" s="11">
        <f>SUM(H73:H79)</f>
        <v>20770</v>
      </c>
      <c r="J80" s="3" t="s">
        <v>98</v>
      </c>
      <c r="K80" s="3"/>
      <c r="L80" s="5">
        <v>638782</v>
      </c>
      <c r="M80" s="31" t="s">
        <v>83</v>
      </c>
      <c r="N80" s="32"/>
      <c r="O80" s="33"/>
    </row>
    <row r="81" spans="2:8" ht="15" thickBot="1">
      <c r="B81" s="6" t="s">
        <v>84</v>
      </c>
      <c r="C81" s="10">
        <f>'[27]Středočeský KFS'!B10196</f>
        <v>5460</v>
      </c>
      <c r="D81" s="10">
        <f>'[27]Středočeský KFS'!C10196</f>
        <v>5211</v>
      </c>
      <c r="E81" s="10">
        <f>'[27]Středočeský KFS'!D10196</f>
        <v>226</v>
      </c>
      <c r="F81" s="10">
        <f>'[27]Středočeský KFS'!E10196</f>
        <v>189</v>
      </c>
      <c r="G81" s="10">
        <f>'[27]Středočeský KFS'!F10196</f>
        <v>5686</v>
      </c>
      <c r="H81" s="10">
        <f>'[27]Středočeský KFS'!G10196</f>
        <v>5400</v>
      </c>
    </row>
    <row r="82" spans="2:8" ht="15" thickBot="1">
      <c r="B82" s="6" t="s">
        <v>85</v>
      </c>
      <c r="C82" s="10">
        <f>'[27]Středočeský KFS'!B10197</f>
        <v>3964</v>
      </c>
      <c r="D82" s="10">
        <f>'[27]Středočeský KFS'!C10197</f>
        <v>3763</v>
      </c>
      <c r="E82" s="10">
        <f>'[27]Středočeský KFS'!D10197</f>
        <v>167</v>
      </c>
      <c r="F82" s="10">
        <f>'[27]Středočeský KFS'!E10197</f>
        <v>115</v>
      </c>
      <c r="G82" s="10">
        <f>'[27]Středočeský KFS'!F10197</f>
        <v>4131</v>
      </c>
      <c r="H82" s="10">
        <f>'[27]Středočeský KFS'!G10197</f>
        <v>3878</v>
      </c>
    </row>
    <row r="83" spans="2:8" ht="15" thickBot="1">
      <c r="B83" s="6" t="s">
        <v>86</v>
      </c>
      <c r="C83" s="10">
        <f>'[27]Středočeský KFS'!B10198</f>
        <v>4828</v>
      </c>
      <c r="D83" s="10">
        <f>'[27]Středočeský KFS'!C10198</f>
        <v>4548</v>
      </c>
      <c r="E83" s="10">
        <f>'[27]Středočeský KFS'!D10198</f>
        <v>192</v>
      </c>
      <c r="F83" s="10">
        <f>'[27]Středočeský KFS'!E10198</f>
        <v>148</v>
      </c>
      <c r="G83" s="10">
        <f>'[27]Středočeský KFS'!F10198</f>
        <v>5020</v>
      </c>
      <c r="H83" s="10">
        <f>'[27]Středočeský KFS'!G10198</f>
        <v>4696</v>
      </c>
    </row>
    <row r="84" spans="2:8" ht="15" thickBot="1">
      <c r="B84" s="6" t="s">
        <v>87</v>
      </c>
      <c r="C84" s="10">
        <f>'[27]Středočeský KFS'!B10199</f>
        <v>4349</v>
      </c>
      <c r="D84" s="10">
        <f>'[27]Středočeský KFS'!C10199</f>
        <v>4102</v>
      </c>
      <c r="E84" s="10">
        <f>'[27]Středočeský KFS'!D10199</f>
        <v>217</v>
      </c>
      <c r="F84" s="10">
        <f>'[27]Středočeský KFS'!E10199</f>
        <v>183</v>
      </c>
      <c r="G84" s="10">
        <f>'[27]Středočeský KFS'!F10199</f>
        <v>4566</v>
      </c>
      <c r="H84" s="10">
        <f>'[27]Středočeský KFS'!G10199</f>
        <v>4285</v>
      </c>
    </row>
    <row r="85" spans="2:8" ht="15" thickBot="1">
      <c r="B85" s="6" t="s">
        <v>88</v>
      </c>
      <c r="C85" s="10">
        <f>'[27]Středočeský KFS'!B10200</f>
        <v>3370</v>
      </c>
      <c r="D85" s="10">
        <f>'[27]Středočeský KFS'!C10200</f>
        <v>3175</v>
      </c>
      <c r="E85" s="10">
        <f>'[27]Středočeský KFS'!D10200</f>
        <v>275</v>
      </c>
      <c r="F85" s="10">
        <f>'[27]Středočeský KFS'!E10200</f>
        <v>207</v>
      </c>
      <c r="G85" s="10">
        <f>'[27]Středočeský KFS'!F10200</f>
        <v>3645</v>
      </c>
      <c r="H85" s="10">
        <f>'[27]Středočeský KFS'!G10200</f>
        <v>3382</v>
      </c>
    </row>
    <row r="86" spans="2:8" ht="15" thickBot="1">
      <c r="B86" s="6" t="s">
        <v>89</v>
      </c>
      <c r="C86" s="10">
        <f>'[27]Středočeský KFS'!B10201</f>
        <v>4163</v>
      </c>
      <c r="D86" s="10">
        <f>'[27]Středočeský KFS'!C10201</f>
        <v>3945</v>
      </c>
      <c r="E86" s="10">
        <f>'[27]Středočeský KFS'!D10201</f>
        <v>194</v>
      </c>
      <c r="F86" s="10">
        <f>'[27]Středočeský KFS'!E10201</f>
        <v>155</v>
      </c>
      <c r="G86" s="10">
        <f>'[27]Středočeský KFS'!F10201</f>
        <v>4357</v>
      </c>
      <c r="H86" s="10">
        <f>'[27]Středočeský KFS'!G10201</f>
        <v>4100</v>
      </c>
    </row>
    <row r="87" spans="2:8" ht="15" thickBot="1">
      <c r="B87" s="6" t="s">
        <v>90</v>
      </c>
      <c r="C87" s="10">
        <f>'[27]Středočeský KFS'!B10202</f>
        <v>4934</v>
      </c>
      <c r="D87" s="10">
        <f>'[27]Středočeský KFS'!C10202</f>
        <v>4663</v>
      </c>
      <c r="E87" s="10">
        <f>'[27]Středočeský KFS'!D10202</f>
        <v>295</v>
      </c>
      <c r="F87" s="10">
        <f>'[27]Středočeský KFS'!E10202</f>
        <v>248</v>
      </c>
      <c r="G87" s="10">
        <f>'[27]Středočeský KFS'!F10202</f>
        <v>5229</v>
      </c>
      <c r="H87" s="10">
        <f>'[27]Středočeský KFS'!G10202</f>
        <v>4911</v>
      </c>
    </row>
    <row r="88" spans="2:8" ht="15" thickBot="1">
      <c r="B88" s="6" t="s">
        <v>91</v>
      </c>
      <c r="C88" s="10">
        <f>'[27]Středočeský KFS'!B10203</f>
        <v>4590</v>
      </c>
      <c r="D88" s="10">
        <f>'[27]Středočeský KFS'!C10203</f>
        <v>4381</v>
      </c>
      <c r="E88" s="10">
        <f>'[27]Středočeský KFS'!D10203</f>
        <v>189</v>
      </c>
      <c r="F88" s="10">
        <f>'[27]Středočeský KFS'!E10203</f>
        <v>153</v>
      </c>
      <c r="G88" s="10">
        <f>'[27]Středočeský KFS'!F10203</f>
        <v>4779</v>
      </c>
      <c r="H88" s="10">
        <f>'[27]Středočeský KFS'!G10203</f>
        <v>4534</v>
      </c>
    </row>
    <row r="89" spans="2:8" ht="15" thickBot="1">
      <c r="B89" s="6" t="s">
        <v>92</v>
      </c>
      <c r="C89" s="10">
        <f>'[27]Středočeský KFS'!B10204</f>
        <v>5423</v>
      </c>
      <c r="D89" s="10">
        <f>'[27]Středočeský KFS'!C10204</f>
        <v>5108</v>
      </c>
      <c r="E89" s="10">
        <f>'[27]Středočeský KFS'!D10204</f>
        <v>195</v>
      </c>
      <c r="F89" s="10">
        <f>'[27]Středočeský KFS'!E10204</f>
        <v>137</v>
      </c>
      <c r="G89" s="10">
        <f>'[27]Středočeský KFS'!F10204</f>
        <v>5618</v>
      </c>
      <c r="H89" s="10">
        <f>'[27]Středočeský KFS'!G10204</f>
        <v>5245</v>
      </c>
    </row>
    <row r="90" spans="2:15" ht="15.75" thickBot="1">
      <c r="B90" s="6" t="s">
        <v>93</v>
      </c>
      <c r="C90" s="10">
        <f>'[27]Středočeský KFS'!B10205</f>
        <v>5127</v>
      </c>
      <c r="D90" s="10">
        <f>'[27]Středočeský KFS'!C10205</f>
        <v>4832</v>
      </c>
      <c r="E90" s="10">
        <f>'[27]Středočeský KFS'!D10205</f>
        <v>173</v>
      </c>
      <c r="F90" s="10">
        <f>'[27]Středočeský KFS'!E10205</f>
        <v>99</v>
      </c>
      <c r="G90" s="10">
        <f>'[27]Středočeský KFS'!F10205</f>
        <v>5300</v>
      </c>
      <c r="H90" s="10">
        <f>'[27]Středočeský KFS'!G10205</f>
        <v>4931</v>
      </c>
      <c r="J90" s="3" t="s">
        <v>101</v>
      </c>
      <c r="K90" s="3"/>
      <c r="L90" s="4">
        <f>C93/L93</f>
        <v>0.03953077785959781</v>
      </c>
      <c r="M90" s="3" t="s">
        <v>99</v>
      </c>
      <c r="N90" s="3"/>
      <c r="O90" s="4">
        <f>D93/L93</f>
        <v>0.03737391540737665</v>
      </c>
    </row>
    <row r="91" spans="2:15" ht="15.75" thickBot="1">
      <c r="B91" s="6" t="s">
        <v>94</v>
      </c>
      <c r="C91" s="10">
        <f>'[27]Středočeský KFS'!B10206</f>
        <v>4374</v>
      </c>
      <c r="D91" s="10">
        <f>'[27]Středočeský KFS'!C10206</f>
        <v>4100</v>
      </c>
      <c r="E91" s="10">
        <f>'[27]Středočeský KFS'!D10206</f>
        <v>168</v>
      </c>
      <c r="F91" s="10">
        <f>'[27]Středočeský KFS'!E10206</f>
        <v>140</v>
      </c>
      <c r="G91" s="10">
        <f>'[27]Středočeský KFS'!F10206</f>
        <v>4542</v>
      </c>
      <c r="H91" s="10">
        <f>'[27]Středočeský KFS'!G10206</f>
        <v>4240</v>
      </c>
      <c r="J91" s="3" t="s">
        <v>102</v>
      </c>
      <c r="K91" s="3"/>
      <c r="L91" s="4">
        <f>E93/L93</f>
        <v>0.001822279911156386</v>
      </c>
      <c r="M91" s="3" t="s">
        <v>100</v>
      </c>
      <c r="N91" s="3"/>
      <c r="O91" s="4">
        <f>F93/L93</f>
        <v>0.0014189884554086612</v>
      </c>
    </row>
    <row r="92" spans="2:15" ht="15.75" thickBot="1">
      <c r="B92" s="6" t="s">
        <v>95</v>
      </c>
      <c r="C92" s="10">
        <f>'[27]Středočeský KFS'!B10207</f>
        <v>2349</v>
      </c>
      <c r="D92" s="10">
        <f>'[27]Středočeský KFS'!C10207</f>
        <v>2215</v>
      </c>
      <c r="E92" s="10">
        <f>'[27]Středočeský KFS'!D10207</f>
        <v>149</v>
      </c>
      <c r="F92" s="10">
        <f>'[27]Středočeský KFS'!E10207</f>
        <v>126</v>
      </c>
      <c r="G92" s="10">
        <f>'[27]Středočeský KFS'!F10207</f>
        <v>2498</v>
      </c>
      <c r="H92" s="10">
        <f>'[27]Středočeský KFS'!G10207</f>
        <v>2341</v>
      </c>
      <c r="J92" s="3" t="s">
        <v>103</v>
      </c>
      <c r="K92" s="3"/>
      <c r="L92" s="4">
        <f>G93/L93</f>
        <v>0.0413530577707542</v>
      </c>
      <c r="M92" s="3" t="s">
        <v>104</v>
      </c>
      <c r="N92" s="3"/>
      <c r="O92" s="4">
        <f>H93/L93</f>
        <v>0.03879290386278531</v>
      </c>
    </row>
    <row r="93" spans="2:15" ht="15.75" thickBot="1">
      <c r="B93" s="19" t="s">
        <v>96</v>
      </c>
      <c r="C93" s="22">
        <f>SUM(C81:C92)</f>
        <v>52931</v>
      </c>
      <c r="D93" s="22">
        <f>SUM(D81:D92)</f>
        <v>50043</v>
      </c>
      <c r="E93" s="22">
        <f>SUM(E81:E92)</f>
        <v>2440</v>
      </c>
      <c r="F93" s="22">
        <f>SUM(F81:F92)</f>
        <v>1900</v>
      </c>
      <c r="G93" s="11">
        <f>SUM(G81:G92)</f>
        <v>55371</v>
      </c>
      <c r="H93" s="11">
        <f>SUM(H81:H92)</f>
        <v>51943</v>
      </c>
      <c r="J93" s="3" t="s">
        <v>98</v>
      </c>
      <c r="K93" s="3"/>
      <c r="L93" s="5">
        <v>1338982</v>
      </c>
      <c r="M93" s="31" t="s">
        <v>96</v>
      </c>
      <c r="N93" s="32"/>
      <c r="O93" s="33"/>
    </row>
    <row r="94" spans="2:8" ht="15" thickBot="1">
      <c r="B94" s="6"/>
      <c r="C94" s="10"/>
      <c r="D94" s="10"/>
      <c r="E94" s="10"/>
      <c r="F94" s="10"/>
      <c r="G94" s="10"/>
      <c r="H94" s="10"/>
    </row>
    <row r="95" spans="2:15" ht="15.75" thickBot="1">
      <c r="B95" s="6"/>
      <c r="C95" s="10"/>
      <c r="D95" s="10"/>
      <c r="E95" s="10"/>
      <c r="F95" s="10"/>
      <c r="G95" s="10"/>
      <c r="H95" s="10"/>
      <c r="J95" s="3" t="s">
        <v>101</v>
      </c>
      <c r="K95" s="3"/>
      <c r="L95" s="4">
        <f>C98/L98</f>
        <v>0.014700415772490294</v>
      </c>
      <c r="M95" s="3" t="s">
        <v>99</v>
      </c>
      <c r="N95" s="3"/>
      <c r="O95" s="4">
        <f>D98/L98</f>
        <v>0.013676603348046244</v>
      </c>
    </row>
    <row r="96" spans="2:15" ht="15.75" thickBot="1">
      <c r="B96" s="6"/>
      <c r="C96" s="10"/>
      <c r="D96" s="10"/>
      <c r="E96" s="10"/>
      <c r="F96" s="10"/>
      <c r="G96" s="10"/>
      <c r="H96" s="10"/>
      <c r="J96" s="3" t="s">
        <v>102</v>
      </c>
      <c r="K96" s="3"/>
      <c r="L96" s="4">
        <f>E98/L98</f>
        <v>0.0010386502856678755</v>
      </c>
      <c r="M96" s="3" t="s">
        <v>100</v>
      </c>
      <c r="N96" s="3"/>
      <c r="O96" s="4">
        <f>F98/L98</f>
        <v>0.0007434549413201636</v>
      </c>
    </row>
    <row r="97" spans="2:15" ht="15.75" thickBot="1">
      <c r="B97" s="6"/>
      <c r="C97" s="10"/>
      <c r="D97" s="10"/>
      <c r="E97" s="10"/>
      <c r="F97" s="10"/>
      <c r="G97" s="10"/>
      <c r="H97" s="10"/>
      <c r="J97" s="3" t="s">
        <v>103</v>
      </c>
      <c r="K97" s="3"/>
      <c r="L97" s="4">
        <f>G98/L98</f>
        <v>0.01573906605815817</v>
      </c>
      <c r="M97" s="3" t="s">
        <v>104</v>
      </c>
      <c r="N97" s="3"/>
      <c r="O97" s="4">
        <f>H98/L98</f>
        <v>0.014420058289366407</v>
      </c>
    </row>
    <row r="98" spans="2:15" ht="15.75" thickBot="1">
      <c r="B98" s="19" t="s">
        <v>97</v>
      </c>
      <c r="C98" s="22">
        <f>'[28]Pražský FS'!B10196</f>
        <v>18824</v>
      </c>
      <c r="D98" s="22">
        <f>'[28]Pražský FS'!C10196</f>
        <v>17513</v>
      </c>
      <c r="E98" s="22">
        <f>'[28]Pražský FS'!D10196</f>
        <v>1330</v>
      </c>
      <c r="F98" s="22">
        <f>'[28]Pražský FS'!E10196</f>
        <v>952</v>
      </c>
      <c r="G98" s="11">
        <f>'[28]Pražský FS'!F10196</f>
        <v>20154</v>
      </c>
      <c r="H98" s="11">
        <f>'[28]Pražský FS'!G10196</f>
        <v>18465</v>
      </c>
      <c r="J98" s="3" t="s">
        <v>98</v>
      </c>
      <c r="K98" s="3"/>
      <c r="L98" s="5">
        <v>1280508</v>
      </c>
      <c r="M98" s="31" t="s">
        <v>97</v>
      </c>
      <c r="N98" s="32"/>
      <c r="O98" s="33"/>
    </row>
    <row r="100" spans="2:12" ht="14.25" customHeight="1">
      <c r="B100" s="30" t="s">
        <v>4</v>
      </c>
      <c r="C100" s="30">
        <f>C11+C18+C24+C30+C35+C40+C46+C51+C59+C64+C72+C80+C93+C98</f>
        <v>309390</v>
      </c>
      <c r="D100" s="30">
        <f>D11+D18+D24+D30+D35+D40+D46+D51+D59+D64+D72+D80+D93+D98</f>
        <v>289751</v>
      </c>
      <c r="E100" s="30">
        <f>E11+E18+E24+E30+E35+E40+E46+E51+E59+E64+E72+E80+E93+E98</f>
        <v>16062</v>
      </c>
      <c r="F100" s="30">
        <f>F11+F18+F24+F30+F35+F40+F46+F51+F59+F64+F72+F80+F93+F98</f>
        <v>12298</v>
      </c>
      <c r="G100" s="30">
        <f>G11+G18+G24+G30+G35+G40+G46+G51+G59+G64+G72+G80+G93+G98</f>
        <v>325452</v>
      </c>
      <c r="H100" s="30">
        <f>H11+H18+H24+H30+H35+H40+H46+H51+H59+H64+H72+H80+H93+H98</f>
        <v>302049</v>
      </c>
      <c r="L100" s="30">
        <v>10578820</v>
      </c>
    </row>
    <row r="101" spans="2:12" ht="14.25" customHeight="1">
      <c r="B101" s="30"/>
      <c r="C101" s="30"/>
      <c r="D101" s="30"/>
      <c r="E101" s="30"/>
      <c r="F101" s="30"/>
      <c r="G101" s="30"/>
      <c r="H101" s="30"/>
      <c r="L101" s="30"/>
    </row>
  </sheetData>
  <sheetProtection/>
  <mergeCells count="27">
    <mergeCell ref="B60:H60"/>
    <mergeCell ref="M18:O18"/>
    <mergeCell ref="B1:H1"/>
    <mergeCell ref="C2:D2"/>
    <mergeCell ref="E2:F2"/>
    <mergeCell ref="G2:H2"/>
    <mergeCell ref="M11:O11"/>
    <mergeCell ref="M98:O98"/>
    <mergeCell ref="M24:O24"/>
    <mergeCell ref="M30:O30"/>
    <mergeCell ref="M35:O35"/>
    <mergeCell ref="M40:O40"/>
    <mergeCell ref="M46:O46"/>
    <mergeCell ref="M51:O51"/>
    <mergeCell ref="M59:O59"/>
    <mergeCell ref="M64:O64"/>
    <mergeCell ref="M72:O72"/>
    <mergeCell ref="M80:O80"/>
    <mergeCell ref="M93:O93"/>
    <mergeCell ref="H100:H101"/>
    <mergeCell ref="L100:L101"/>
    <mergeCell ref="B100:B101"/>
    <mergeCell ref="C100:C101"/>
    <mergeCell ref="D100:D101"/>
    <mergeCell ref="E100:E101"/>
    <mergeCell ref="F100:F101"/>
    <mergeCell ref="G100:G101"/>
  </mergeCells>
  <printOptions/>
  <pageMargins left="0" right="0" top="0.3937007874015748" bottom="0.3937007874015748" header="0" footer="0"/>
  <pageSetup fitToHeight="1" fitToWidth="1" horizontalDpi="600" verticalDpi="600" orientation="portrait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tabSelected="1" zoomScalePageLayoutView="0" workbookViewId="0" topLeftCell="E1">
      <pane ySplit="3" topLeftCell="A31" activePane="bottomLeft" state="frozen"/>
      <selection pane="topLeft" activeCell="A1" sqref="A1"/>
      <selection pane="bottomLeft" activeCell="I96" sqref="I96"/>
    </sheetView>
  </sheetViews>
  <sheetFormatPr defaultColWidth="9.00390625" defaultRowHeight="14.25"/>
  <cols>
    <col min="1" max="1" width="2.75390625" style="0" customWidth="1"/>
    <col min="2" max="2" width="20.625" style="0" customWidth="1"/>
    <col min="3" max="8" width="12.625" style="0" customWidth="1"/>
    <col min="12" max="12" width="11.375" style="0" bestFit="1" customWidth="1"/>
    <col min="15" max="15" width="11.375" style="0" customWidth="1"/>
    <col min="16" max="16" width="4.75390625" style="0" customWidth="1"/>
  </cols>
  <sheetData>
    <row r="1" spans="2:15" ht="36" customHeight="1" thickBot="1">
      <c r="B1" s="29" t="s">
        <v>106</v>
      </c>
      <c r="C1" s="29"/>
      <c r="D1" s="29"/>
      <c r="E1" s="29"/>
      <c r="F1" s="29"/>
      <c r="G1" s="29"/>
      <c r="H1" s="29"/>
      <c r="J1" s="42" t="s">
        <v>111</v>
      </c>
      <c r="K1" s="42"/>
      <c r="L1" s="42"/>
      <c r="M1" s="42"/>
      <c r="N1" s="42"/>
      <c r="O1" s="42"/>
    </row>
    <row r="2" spans="2:15" ht="16.5" customHeight="1" thickBot="1">
      <c r="B2" s="18"/>
      <c r="C2" s="34" t="s">
        <v>5</v>
      </c>
      <c r="D2" s="35"/>
      <c r="E2" s="34" t="s">
        <v>6</v>
      </c>
      <c r="F2" s="35"/>
      <c r="G2" s="34" t="s">
        <v>4</v>
      </c>
      <c r="H2" s="35"/>
      <c r="J2" s="39" t="s">
        <v>109</v>
      </c>
      <c r="K2" s="39"/>
      <c r="L2" s="40" t="s">
        <v>108</v>
      </c>
      <c r="M2" s="40"/>
      <c r="N2" s="41" t="s">
        <v>110</v>
      </c>
      <c r="O2" s="41"/>
    </row>
    <row r="3" spans="2:8" ht="16.5" customHeight="1" thickBot="1" thickTop="1">
      <c r="B3" s="20" t="s">
        <v>15</v>
      </c>
      <c r="C3" s="21" t="s">
        <v>0</v>
      </c>
      <c r="D3" s="21" t="s">
        <v>1</v>
      </c>
      <c r="E3" s="21" t="s">
        <v>0</v>
      </c>
      <c r="F3" s="21" t="s">
        <v>2</v>
      </c>
      <c r="G3" s="21" t="s">
        <v>0</v>
      </c>
      <c r="H3" s="21" t="s">
        <v>3</v>
      </c>
    </row>
    <row r="4" spans="2:8" ht="16.5" customHeight="1" thickBot="1" thickTop="1">
      <c r="B4" s="6" t="s">
        <v>8</v>
      </c>
      <c r="C4" s="10">
        <f>'Členství KFS a OFS 2017'!C4-'Členství KFS a OFS 2016'!C4</f>
        <v>-8</v>
      </c>
      <c r="D4" s="10">
        <f>'Členství KFS a OFS 2017'!D4-'Členství KFS a OFS 2016'!D4</f>
        <v>9</v>
      </c>
      <c r="E4" s="10">
        <f>'Členství KFS a OFS 2017'!E4-'Členství KFS a OFS 2016'!E4</f>
        <v>-40</v>
      </c>
      <c r="F4" s="10">
        <f>'Členství KFS a OFS 2017'!F4-'Členství KFS a OFS 2016'!F4</f>
        <v>-43</v>
      </c>
      <c r="G4" s="10">
        <f>'Členství KFS a OFS 2017'!G4-'Členství KFS a OFS 2016'!G4</f>
        <v>-48</v>
      </c>
      <c r="H4" s="10">
        <f>'Členství KFS a OFS 2017'!H4-'Členství KFS a OFS 2016'!H4</f>
        <v>-34</v>
      </c>
    </row>
    <row r="5" spans="2:8" ht="16.5" customHeight="1" thickBot="1">
      <c r="B5" s="6" t="s">
        <v>9</v>
      </c>
      <c r="C5" s="10">
        <f>'Členství KFS a OFS 2017'!C5-'Členství KFS a OFS 2016'!C5</f>
        <v>438</v>
      </c>
      <c r="D5" s="10">
        <f>'Členství KFS a OFS 2017'!D5-'Členství KFS a OFS 2016'!D5</f>
        <v>402</v>
      </c>
      <c r="E5" s="10">
        <f>'Členství KFS a OFS 2017'!E5-'Členství KFS a OFS 2016'!E5</f>
        <v>72</v>
      </c>
      <c r="F5" s="10">
        <f>'Členství KFS a OFS 2017'!F5-'Členství KFS a OFS 2016'!F5</f>
        <v>67</v>
      </c>
      <c r="G5" s="10">
        <f>'Členství KFS a OFS 2017'!G5-'Členství KFS a OFS 2016'!G5</f>
        <v>510</v>
      </c>
      <c r="H5" s="10">
        <f>'Členství KFS a OFS 2017'!H5-'Členství KFS a OFS 2016'!H5</f>
        <v>469</v>
      </c>
    </row>
    <row r="6" spans="2:16" ht="16.5" customHeight="1" thickBot="1">
      <c r="B6" s="6" t="s">
        <v>10</v>
      </c>
      <c r="C6" s="10">
        <f>'Členství KFS a OFS 2017'!C6-'Členství KFS a OFS 2016'!C6</f>
        <v>537</v>
      </c>
      <c r="D6" s="10">
        <f>'Členství KFS a OFS 2017'!D6-'Členství KFS a OFS 2016'!D6</f>
        <v>487</v>
      </c>
      <c r="E6" s="10">
        <f>'Členství KFS a OFS 2017'!E6-'Členství KFS a OFS 2016'!E6</f>
        <v>8</v>
      </c>
      <c r="F6" s="10">
        <f>'Členství KFS a OFS 2017'!F6-'Členství KFS a OFS 2016'!F6</f>
        <v>16</v>
      </c>
      <c r="G6" s="10">
        <f>'Členství KFS a OFS 2017'!G6-'Členství KFS a OFS 2016'!G6</f>
        <v>545</v>
      </c>
      <c r="H6" s="10">
        <f>'Členství KFS a OFS 2017'!H6-'Členství KFS a OFS 2016'!H6</f>
        <v>503</v>
      </c>
      <c r="P6" s="2"/>
    </row>
    <row r="7" spans="2:8" ht="16.5" customHeight="1" thickBot="1">
      <c r="B7" s="6" t="s">
        <v>11</v>
      </c>
      <c r="C7" s="10">
        <f>'Členství KFS a OFS 2017'!C7-'Členství KFS a OFS 2016'!C7</f>
        <v>98</v>
      </c>
      <c r="D7" s="10">
        <f>'Členství KFS a OFS 2017'!D7-'Členství KFS a OFS 2016'!D7</f>
        <v>112</v>
      </c>
      <c r="E7" s="10">
        <f>'Členství KFS a OFS 2017'!E7-'Členství KFS a OFS 2016'!E7</f>
        <v>23</v>
      </c>
      <c r="F7" s="10">
        <f>'Členství KFS a OFS 2017'!F7-'Členství KFS a OFS 2016'!F7</f>
        <v>6</v>
      </c>
      <c r="G7" s="10">
        <f>'Členství KFS a OFS 2017'!G7-'Členství KFS a OFS 2016'!G7</f>
        <v>121</v>
      </c>
      <c r="H7" s="10">
        <f>'Členství KFS a OFS 2017'!H7-'Členství KFS a OFS 2016'!H7</f>
        <v>118</v>
      </c>
    </row>
    <row r="8" spans="2:16" ht="16.5" customHeight="1" thickBot="1">
      <c r="B8" s="6" t="s">
        <v>12</v>
      </c>
      <c r="C8" s="10">
        <f>'Členství KFS a OFS 2017'!C8-'Členství KFS a OFS 2016'!C8</f>
        <v>47</v>
      </c>
      <c r="D8" s="10">
        <f>'Členství KFS a OFS 2017'!D8-'Členství KFS a OFS 2016'!D8</f>
        <v>41</v>
      </c>
      <c r="E8" s="10">
        <f>'Členství KFS a OFS 2017'!E8-'Členství KFS a OFS 2016'!E8</f>
        <v>43</v>
      </c>
      <c r="F8" s="10">
        <f>'Členství KFS a OFS 2017'!F8-'Členství KFS a OFS 2016'!F8</f>
        <v>40</v>
      </c>
      <c r="G8" s="10">
        <f>'Členství KFS a OFS 2017'!G8-'Členství KFS a OFS 2016'!G8</f>
        <v>90</v>
      </c>
      <c r="H8" s="10">
        <f>'Členství KFS a OFS 2017'!H8-'Členství KFS a OFS 2016'!H8</f>
        <v>81</v>
      </c>
      <c r="J8" s="3" t="s">
        <v>101</v>
      </c>
      <c r="K8" s="3"/>
      <c r="L8" s="4">
        <f>'Členství KFS a OFS 2017'!L8-'Členství KFS a OFS 2016'!L8</f>
        <v>0.0013775281298540193</v>
      </c>
      <c r="M8" s="3" t="s">
        <v>99</v>
      </c>
      <c r="N8" s="3"/>
      <c r="O8" s="4">
        <f>'Členství KFS a OFS 2017'!O8-'Členství KFS a OFS 2016'!O8</f>
        <v>0.0013026280069988218</v>
      </c>
      <c r="P8" s="1"/>
    </row>
    <row r="9" spans="2:15" ht="16.5" customHeight="1" thickBot="1">
      <c r="B9" s="6" t="s">
        <v>13</v>
      </c>
      <c r="C9" s="10">
        <f>'Členství KFS a OFS 2017'!C9-'Členství KFS a OFS 2016'!C9</f>
        <v>263</v>
      </c>
      <c r="D9" s="10">
        <f>'Členství KFS a OFS 2017'!D9-'Členství KFS a OFS 2016'!D9</f>
        <v>240</v>
      </c>
      <c r="E9" s="10">
        <f>'Členství KFS a OFS 2017'!E9-'Členství KFS a OFS 2016'!E9</f>
        <v>25</v>
      </c>
      <c r="F9" s="10">
        <f>'Členství KFS a OFS 2017'!F9-'Členství KFS a OFS 2016'!F9</f>
        <v>17</v>
      </c>
      <c r="G9" s="10">
        <f>'Členství KFS a OFS 2017'!G9-'Členství KFS a OFS 2016'!G9</f>
        <v>288</v>
      </c>
      <c r="H9" s="10">
        <f>'Členství KFS a OFS 2017'!H9-'Členství KFS a OFS 2016'!H9</f>
        <v>257</v>
      </c>
      <c r="J9" s="3" t="s">
        <v>102</v>
      </c>
      <c r="K9" s="3"/>
      <c r="L9" s="4">
        <f>'Členství KFS a OFS 2017'!L9-'Členství KFS a OFS 2016'!L9</f>
        <v>0.00012195875629258143</v>
      </c>
      <c r="M9" s="3" t="s">
        <v>100</v>
      </c>
      <c r="N9" s="3"/>
      <c r="O9" s="4">
        <f>'Členství KFS a OFS 2017'!O9-'Členství KFS a OFS 2016'!O9</f>
        <v>0.00010266884876939438</v>
      </c>
    </row>
    <row r="10" spans="2:16" ht="16.5" customHeight="1" thickBot="1">
      <c r="B10" s="24" t="s">
        <v>14</v>
      </c>
      <c r="C10" s="12">
        <f>'Členství KFS a OFS 2017'!C10-'Členství KFS a OFS 2016'!C10</f>
        <v>358</v>
      </c>
      <c r="D10" s="12">
        <f>'Členství KFS a OFS 2017'!D10-'Členství KFS a OFS 2016'!D10</f>
        <v>346</v>
      </c>
      <c r="E10" s="12">
        <f>'Členství KFS a OFS 2017'!E10-'Členství KFS a OFS 2016'!E10</f>
        <v>18</v>
      </c>
      <c r="F10" s="12">
        <f>'Členství KFS a OFS 2017'!F10-'Členství KFS a OFS 2016'!F10</f>
        <v>22</v>
      </c>
      <c r="G10" s="12">
        <f>'Členství KFS a OFS 2017'!G10-'Členství KFS a OFS 2016'!G10</f>
        <v>376</v>
      </c>
      <c r="H10" s="12">
        <f>'Členství KFS a OFS 2017'!H10-'Členství KFS a OFS 2016'!H10</f>
        <v>368</v>
      </c>
      <c r="J10" s="3" t="s">
        <v>103</v>
      </c>
      <c r="K10" s="3"/>
      <c r="L10" s="4">
        <f>'Členství KFS a OFS 2017'!L10-'Členství KFS a OFS 2016'!L10</f>
        <v>0.0014994868861465983</v>
      </c>
      <c r="M10" s="3" t="s">
        <v>104</v>
      </c>
      <c r="N10" s="3"/>
      <c r="O10" s="4">
        <f>'Členství KFS a OFS 2017'!O10-'Členství KFS a OFS 2016'!O10</f>
        <v>0.001405296855768217</v>
      </c>
      <c r="P10" s="1"/>
    </row>
    <row r="11" spans="2:16" ht="16.5" customHeight="1" thickBot="1">
      <c r="B11" s="25" t="s">
        <v>7</v>
      </c>
      <c r="C11" s="17">
        <f>SUM(C4:C10)</f>
        <v>1733</v>
      </c>
      <c r="D11" s="14">
        <f>SUM(D4:D10)</f>
        <v>1637</v>
      </c>
      <c r="E11" s="14">
        <f>SUM(E4:E10)</f>
        <v>149</v>
      </c>
      <c r="F11" s="15">
        <f>SUM(F4:F10)</f>
        <v>125</v>
      </c>
      <c r="G11" s="15">
        <f>SUM(G4:G10)</f>
        <v>1882</v>
      </c>
      <c r="H11" s="16">
        <f>SUM(H4:H10)</f>
        <v>1762</v>
      </c>
      <c r="I11" s="13"/>
      <c r="J11" s="3" t="s">
        <v>98</v>
      </c>
      <c r="K11" s="3"/>
      <c r="L11" s="5">
        <f>'Členství KFS a OFS 2017'!L11-'Členství KFS a OFS 2016'!L11</f>
        <v>3789</v>
      </c>
      <c r="M11" s="31" t="s">
        <v>7</v>
      </c>
      <c r="N11" s="32"/>
      <c r="O11" s="33"/>
      <c r="P11" s="1"/>
    </row>
    <row r="12" spans="2:8" ht="15" thickBot="1">
      <c r="B12" s="26" t="s">
        <v>17</v>
      </c>
      <c r="C12" s="10">
        <f>'Členství KFS a OFS 2017'!C12-'Členství KFS a OFS 2016'!C12</f>
        <v>176</v>
      </c>
      <c r="D12" s="10">
        <f>'Členství KFS a OFS 2017'!D12-'Členství KFS a OFS 2016'!D12</f>
        <v>183</v>
      </c>
      <c r="E12" s="10">
        <f>'Členství KFS a OFS 2017'!E12-'Členství KFS a OFS 2016'!E12</f>
        <v>33</v>
      </c>
      <c r="F12" s="10">
        <f>'Členství KFS a OFS 2017'!F12-'Členství KFS a OFS 2016'!F12</f>
        <v>41</v>
      </c>
      <c r="G12" s="10">
        <f>'Členství KFS a OFS 2017'!G12-'Členství KFS a OFS 2016'!G12</f>
        <v>209</v>
      </c>
      <c r="H12" s="10">
        <f>'Členství KFS a OFS 2017'!H12-'Členství KFS a OFS 2016'!H12</f>
        <v>224</v>
      </c>
    </row>
    <row r="13" spans="2:8" ht="15" thickBot="1">
      <c r="B13" s="6" t="s">
        <v>18</v>
      </c>
      <c r="C13" s="10">
        <f>'Členství KFS a OFS 2017'!C13-'Členství KFS a OFS 2016'!C13</f>
        <v>512</v>
      </c>
      <c r="D13" s="10">
        <f>'Členství KFS a OFS 2017'!D13-'Členství KFS a OFS 2016'!D13</f>
        <v>510</v>
      </c>
      <c r="E13" s="10">
        <f>'Členství KFS a OFS 2017'!E13-'Členství KFS a OFS 2016'!E13</f>
        <v>25</v>
      </c>
      <c r="F13" s="10">
        <f>'Členství KFS a OFS 2017'!F13-'Členství KFS a OFS 2016'!F13</f>
        <v>25</v>
      </c>
      <c r="G13" s="10">
        <f>'Členství KFS a OFS 2017'!G13-'Členství KFS a OFS 2016'!G13</f>
        <v>537</v>
      </c>
      <c r="H13" s="10">
        <f>'Členství KFS a OFS 2017'!H13-'Členství KFS a OFS 2016'!H13</f>
        <v>535</v>
      </c>
    </row>
    <row r="14" spans="2:8" ht="15" thickBot="1">
      <c r="B14" s="6" t="s">
        <v>19</v>
      </c>
      <c r="C14" s="10">
        <f>'Členství KFS a OFS 2017'!C14-'Členství KFS a OFS 2016'!C14</f>
        <v>442</v>
      </c>
      <c r="D14" s="10">
        <f>'Členství KFS a OFS 2017'!D14-'Členství KFS a OFS 2016'!D14</f>
        <v>392</v>
      </c>
      <c r="E14" s="10">
        <f>'Členství KFS a OFS 2017'!E14-'Členství KFS a OFS 2016'!E14</f>
        <v>25</v>
      </c>
      <c r="F14" s="10">
        <f>'Členství KFS a OFS 2017'!F14-'Členství KFS a OFS 2016'!F14</f>
        <v>47</v>
      </c>
      <c r="G14" s="10">
        <f>'Členství KFS a OFS 2017'!G14-'Členství KFS a OFS 2016'!G14</f>
        <v>467</v>
      </c>
      <c r="H14" s="10">
        <f>'Členství KFS a OFS 2017'!H14-'Členství KFS a OFS 2016'!H14</f>
        <v>439</v>
      </c>
    </row>
    <row r="15" spans="2:15" ht="15.75" thickBot="1">
      <c r="B15" s="6" t="s">
        <v>20</v>
      </c>
      <c r="C15" s="10">
        <f>'Členství KFS a OFS 2017'!C15-'Členství KFS a OFS 2016'!C15</f>
        <v>326</v>
      </c>
      <c r="D15" s="10">
        <f>'Členství KFS a OFS 2017'!D15-'Členství KFS a OFS 2016'!D15</f>
        <v>310</v>
      </c>
      <c r="E15" s="10">
        <f>'Členství KFS a OFS 2017'!E15-'Členství KFS a OFS 2016'!E15</f>
        <v>29</v>
      </c>
      <c r="F15" s="10">
        <f>'Členství KFS a OFS 2017'!F15-'Členství KFS a OFS 2016'!F15</f>
        <v>21</v>
      </c>
      <c r="G15" s="10">
        <f>'Členství KFS a OFS 2017'!G15-'Členství KFS a OFS 2016'!G15</f>
        <v>355</v>
      </c>
      <c r="H15" s="10">
        <f>'Členství KFS a OFS 2017'!H15-'Členství KFS a OFS 2016'!H15</f>
        <v>331</v>
      </c>
      <c r="J15" s="3" t="s">
        <v>101</v>
      </c>
      <c r="K15" s="3"/>
      <c r="L15" s="4">
        <f>'Členství KFS a OFS 2017'!L15-'Členství KFS a OFS 2016'!L15</f>
        <v>0.002166690962092061</v>
      </c>
      <c r="M15" s="3" t="s">
        <v>99</v>
      </c>
      <c r="N15" s="3"/>
      <c r="O15" s="4">
        <f>'Členství KFS a OFS 2017'!O15-'Členství KFS a OFS 2016'!O15</f>
        <v>0.002063341282441355</v>
      </c>
    </row>
    <row r="16" spans="2:15" ht="15.75" thickBot="1">
      <c r="B16" s="6" t="s">
        <v>21</v>
      </c>
      <c r="C16" s="10">
        <f>'Členství KFS a OFS 2017'!C16-'Členství KFS a OFS 2016'!C16</f>
        <v>441</v>
      </c>
      <c r="D16" s="10">
        <f>'Členství KFS a OFS 2017'!D16-'Členství KFS a OFS 2016'!D16</f>
        <v>433</v>
      </c>
      <c r="E16" s="10">
        <f>'Členství KFS a OFS 2017'!E16-'Členství KFS a OFS 2016'!E16</f>
        <v>68</v>
      </c>
      <c r="F16" s="10">
        <f>'Členství KFS a OFS 2017'!F16-'Členství KFS a OFS 2016'!F16</f>
        <v>58</v>
      </c>
      <c r="G16" s="10">
        <f>'Členství KFS a OFS 2017'!G16-'Členství KFS a OFS 2016'!G16</f>
        <v>509</v>
      </c>
      <c r="H16" s="10">
        <f>'Členství KFS a OFS 2017'!H16-'Členství KFS a OFS 2016'!H16</f>
        <v>491</v>
      </c>
      <c r="J16" s="3" t="s">
        <v>102</v>
      </c>
      <c r="K16" s="3"/>
      <c r="L16" s="4">
        <f>'Členství KFS a OFS 2017'!L16-'Členství KFS a OFS 2016'!L16</f>
        <v>0.00021779422943032684</v>
      </c>
      <c r="M16" s="3" t="s">
        <v>100</v>
      </c>
      <c r="N16" s="3"/>
      <c r="O16" s="4">
        <f>'Členství KFS a OFS 2017'!O16-'Členství KFS a OFS 2016'!O16</f>
        <v>0.00021774636911808397</v>
      </c>
    </row>
    <row r="17" spans="2:15" ht="15.75" thickBot="1">
      <c r="B17" s="24" t="s">
        <v>22</v>
      </c>
      <c r="C17" s="10">
        <f>'Členství KFS a OFS 2017'!C17-'Členství KFS a OFS 2016'!C17</f>
        <v>651</v>
      </c>
      <c r="D17" s="10">
        <f>'Členství KFS a OFS 2017'!D17-'Členství KFS a OFS 2016'!D17</f>
        <v>600</v>
      </c>
      <c r="E17" s="10">
        <f>'Členství KFS a OFS 2017'!E17-'Členství KFS a OFS 2016'!E17</f>
        <v>80</v>
      </c>
      <c r="F17" s="10">
        <f>'Členství KFS a OFS 2017'!F17-'Členství KFS a OFS 2016'!F17</f>
        <v>69</v>
      </c>
      <c r="G17" s="10">
        <f>'Členství KFS a OFS 2017'!G17-'Členství KFS a OFS 2016'!G17</f>
        <v>731</v>
      </c>
      <c r="H17" s="10">
        <f>'Členství KFS a OFS 2017'!H17-'Členství KFS a OFS 2016'!H17</f>
        <v>669</v>
      </c>
      <c r="J17" s="3" t="s">
        <v>103</v>
      </c>
      <c r="K17" s="3"/>
      <c r="L17" s="4">
        <f>'Členství KFS a OFS 2017'!L17-'Členství KFS a OFS 2016'!L17</f>
        <v>0.0023844851915223904</v>
      </c>
      <c r="M17" s="3" t="s">
        <v>104</v>
      </c>
      <c r="N17" s="3"/>
      <c r="O17" s="4">
        <f>'Členství KFS a OFS 2017'!O17-'Členství KFS a OFS 2016'!O17</f>
        <v>0.002281087651559436</v>
      </c>
    </row>
    <row r="18" spans="2:15" ht="24.75" thickBot="1">
      <c r="B18" s="28" t="s">
        <v>23</v>
      </c>
      <c r="C18" s="15">
        <f>SUM(C12:C17)</f>
        <v>2548</v>
      </c>
      <c r="D18" s="14">
        <f>SUM(D12:D17)</f>
        <v>2428</v>
      </c>
      <c r="E18" s="14">
        <f>SUM(E12:E17)</f>
        <v>260</v>
      </c>
      <c r="F18" s="15">
        <f>SUM(F12:F17)</f>
        <v>261</v>
      </c>
      <c r="G18" s="15">
        <f>SUM(G12:G17)</f>
        <v>2808</v>
      </c>
      <c r="H18" s="16">
        <f>SUM(H11:H17)</f>
        <v>4451</v>
      </c>
      <c r="J18" s="3" t="s">
        <v>98</v>
      </c>
      <c r="K18" s="3"/>
      <c r="L18" s="5">
        <f>'Členství KFS a OFS 2017'!L18-'Členství KFS a OFS 2016'!L18</f>
        <v>-3432</v>
      </c>
      <c r="M18" s="31" t="s">
        <v>23</v>
      </c>
      <c r="N18" s="32"/>
      <c r="O18" s="33"/>
    </row>
    <row r="19" spans="2:8" ht="15" thickBot="1">
      <c r="B19" s="27" t="s">
        <v>24</v>
      </c>
      <c r="C19" s="10">
        <f>'Členství KFS a OFS 2017'!C19-'Členství KFS a OFS 2016'!C19</f>
        <v>591</v>
      </c>
      <c r="D19" s="10">
        <f>'Členství KFS a OFS 2017'!D19-'Členství KFS a OFS 2016'!D19</f>
        <v>505</v>
      </c>
      <c r="E19" s="10">
        <f>'Členství KFS a OFS 2017'!E19-'Členství KFS a OFS 2016'!E19</f>
        <v>68</v>
      </c>
      <c r="F19" s="10">
        <f>'Členství KFS a OFS 2017'!F19-'Členství KFS a OFS 2016'!F19</f>
        <v>48</v>
      </c>
      <c r="G19" s="10">
        <f>'Členství KFS a OFS 2017'!G19-'Členství KFS a OFS 2016'!G19</f>
        <v>659</v>
      </c>
      <c r="H19" s="10">
        <f>'Členství KFS a OFS 2017'!H19-'Členství KFS a OFS 2016'!H19</f>
        <v>553</v>
      </c>
    </row>
    <row r="20" spans="2:8" ht="15" thickBot="1">
      <c r="B20" s="6" t="s">
        <v>25</v>
      </c>
      <c r="C20" s="10">
        <f>'Členství KFS a OFS 2017'!C20-'Členství KFS a OFS 2016'!C20</f>
        <v>307</v>
      </c>
      <c r="D20" s="10">
        <f>'Členství KFS a OFS 2017'!D20-'Členství KFS a OFS 2016'!D20</f>
        <v>304</v>
      </c>
      <c r="E20" s="10">
        <f>'Členství KFS a OFS 2017'!E20-'Členství KFS a OFS 2016'!E20</f>
        <v>90</v>
      </c>
      <c r="F20" s="10">
        <f>'Členství KFS a OFS 2017'!F20-'Členství KFS a OFS 2016'!F20</f>
        <v>84</v>
      </c>
      <c r="G20" s="10">
        <f>'Členství KFS a OFS 2017'!G20-'Členství KFS a OFS 2016'!G20</f>
        <v>397</v>
      </c>
      <c r="H20" s="10">
        <f>'Členství KFS a OFS 2017'!H20-'Členství KFS a OFS 2016'!H20</f>
        <v>388</v>
      </c>
    </row>
    <row r="21" spans="2:15" ht="15.75" thickBot="1">
      <c r="B21" s="6" t="s">
        <v>26</v>
      </c>
      <c r="C21" s="10">
        <f>'Členství KFS a OFS 2017'!C21-'Členství KFS a OFS 2016'!C21</f>
        <v>318</v>
      </c>
      <c r="D21" s="10">
        <f>'Členství KFS a OFS 2017'!D21-'Členství KFS a OFS 2016'!D21</f>
        <v>290</v>
      </c>
      <c r="E21" s="10">
        <f>'Členství KFS a OFS 2017'!E21-'Členství KFS a OFS 2016'!E21</f>
        <v>70</v>
      </c>
      <c r="F21" s="10">
        <f>'Členství KFS a OFS 2017'!F21-'Členství KFS a OFS 2016'!F21</f>
        <v>56</v>
      </c>
      <c r="G21" s="10">
        <f>'Členství KFS a OFS 2017'!G21-'Členství KFS a OFS 2016'!G21</f>
        <v>388</v>
      </c>
      <c r="H21" s="10">
        <f>'Členství KFS a OFS 2017'!H21-'Členství KFS a OFS 2016'!H21</f>
        <v>346</v>
      </c>
      <c r="J21" s="3" t="s">
        <v>101</v>
      </c>
      <c r="K21" s="3"/>
      <c r="L21" s="4">
        <f>'Členství KFS a OFS 2017'!L21-'Členství KFS a OFS 2016'!L21</f>
        <v>0.002549831325237246</v>
      </c>
      <c r="M21" s="3" t="s">
        <v>99</v>
      </c>
      <c r="N21" s="3"/>
      <c r="O21" s="4">
        <f>'Členství KFS a OFS 2017'!O21-'Členství KFS a OFS 2016'!O21</f>
        <v>0.00226994550090898</v>
      </c>
    </row>
    <row r="22" spans="2:15" ht="15.75" thickBot="1">
      <c r="B22" s="6" t="s">
        <v>27</v>
      </c>
      <c r="C22" s="10">
        <f>'Členství KFS a OFS 2017'!C22-'Členství KFS a OFS 2016'!C22</f>
        <v>96</v>
      </c>
      <c r="D22" s="10">
        <f>'Členství KFS a OFS 2017'!D22-'Členství KFS a OFS 2016'!D22</f>
        <v>76</v>
      </c>
      <c r="E22" s="10">
        <f>'Členství KFS a OFS 2017'!E22-'Členství KFS a OFS 2016'!E22</f>
        <v>12</v>
      </c>
      <c r="F22" s="10">
        <f>'Členství KFS a OFS 2017'!F22-'Členství KFS a OFS 2016'!F22</f>
        <v>2</v>
      </c>
      <c r="G22" s="10">
        <f>'Členství KFS a OFS 2017'!G22-'Členství KFS a OFS 2016'!G22</f>
        <v>108</v>
      </c>
      <c r="H22" s="10">
        <f>'Členství KFS a OFS 2017'!H22-'Členství KFS a OFS 2016'!H22</f>
        <v>78</v>
      </c>
      <c r="J22" s="3" t="s">
        <v>102</v>
      </c>
      <c r="K22" s="3"/>
      <c r="L22" s="4">
        <f>'Členství KFS a OFS 2017'!L22-'Členství KFS a OFS 2016'!L22</f>
        <v>0.00045730062680719675</v>
      </c>
      <c r="M22" s="3" t="s">
        <v>100</v>
      </c>
      <c r="N22" s="3"/>
      <c r="O22" s="4">
        <f>'Členství KFS a OFS 2017'!O22-'Členství KFS a OFS 2016'!O22</f>
        <v>0.0003670052701120961</v>
      </c>
    </row>
    <row r="23" spans="2:15" ht="15.75" thickBot="1">
      <c r="B23" s="6" t="s">
        <v>28</v>
      </c>
      <c r="C23" s="10">
        <f>'Členství KFS a OFS 2017'!C23-'Členství KFS a OFS 2016'!C23</f>
        <v>283</v>
      </c>
      <c r="D23" s="10">
        <f>'Členství KFS a OFS 2017'!D23-'Členství KFS a OFS 2016'!D23</f>
        <v>244</v>
      </c>
      <c r="E23" s="10">
        <f>'Členství KFS a OFS 2017'!E23-'Členství KFS a OFS 2016'!E23</f>
        <v>49</v>
      </c>
      <c r="F23" s="10">
        <f>'Členství KFS a OFS 2017'!F23-'Členství KFS a OFS 2016'!F23</f>
        <v>42</v>
      </c>
      <c r="G23" s="10">
        <f>'Členství KFS a OFS 2017'!G23-'Členství KFS a OFS 2016'!G23</f>
        <v>332</v>
      </c>
      <c r="H23" s="10">
        <f>'Členství KFS a OFS 2017'!H23-'Členství KFS a OFS 2016'!H23</f>
        <v>286</v>
      </c>
      <c r="J23" s="3" t="s">
        <v>103</v>
      </c>
      <c r="K23" s="3"/>
      <c r="L23" s="4">
        <f>'Členství KFS a OFS 2017'!L23-'Členství KFS a OFS 2016'!L23</f>
        <v>0.0030071319520444395</v>
      </c>
      <c r="M23" s="3" t="s">
        <v>104</v>
      </c>
      <c r="N23" s="3"/>
      <c r="O23" s="4">
        <f>'Členství KFS a OFS 2017'!O23-'Členství KFS a OFS 2016'!O23</f>
        <v>0.002636950771021076</v>
      </c>
    </row>
    <row r="24" spans="2:15" ht="15.75" thickBot="1">
      <c r="B24" s="25" t="s">
        <v>29</v>
      </c>
      <c r="C24" s="17">
        <f>SUM(C19:C23)</f>
        <v>1595</v>
      </c>
      <c r="D24" s="14">
        <f>SUM(D19:D23)</f>
        <v>1419</v>
      </c>
      <c r="E24" s="14">
        <f>SUM(E19:E23)</f>
        <v>289</v>
      </c>
      <c r="F24" s="15">
        <f>SUM(F19:F23)</f>
        <v>232</v>
      </c>
      <c r="G24" s="15">
        <f>SUM(G19:G23)</f>
        <v>1884</v>
      </c>
      <c r="H24" s="16">
        <f>SUM(H19:H23)</f>
        <v>1651</v>
      </c>
      <c r="J24" s="3" t="s">
        <v>98</v>
      </c>
      <c r="K24" s="3"/>
      <c r="L24" s="5">
        <f>'Členství KFS a OFS 2017'!L24-'Členství KFS a OFS 2016'!L24</f>
        <v>-795</v>
      </c>
      <c r="M24" s="31" t="s">
        <v>29</v>
      </c>
      <c r="N24" s="32"/>
      <c r="O24" s="33"/>
    </row>
    <row r="25" spans="2:8" ht="15" thickBot="1">
      <c r="B25" s="6" t="s">
        <v>30</v>
      </c>
      <c r="C25" s="10">
        <f>'Členství KFS a OFS 2017'!C25-'Členství KFS a OFS 2016'!C25</f>
        <v>344</v>
      </c>
      <c r="D25" s="10">
        <f>'Členství KFS a OFS 2017'!D25-'Členství KFS a OFS 2016'!D25</f>
        <v>310</v>
      </c>
      <c r="E25" s="10">
        <f>'Členství KFS a OFS 2017'!E25-'Členství KFS a OFS 2016'!E25</f>
        <v>43</v>
      </c>
      <c r="F25" s="10">
        <f>'Členství KFS a OFS 2017'!F25-'Členství KFS a OFS 2016'!F25</f>
        <v>32</v>
      </c>
      <c r="G25" s="10">
        <f>'Členství KFS a OFS 2017'!G25-'Členství KFS a OFS 2016'!G25</f>
        <v>387</v>
      </c>
      <c r="H25" s="10">
        <f>'Členství KFS a OFS 2017'!H25-'Členství KFS a OFS 2016'!H25</f>
        <v>342</v>
      </c>
    </row>
    <row r="26" spans="2:8" ht="15" thickBot="1">
      <c r="B26" s="6" t="s">
        <v>31</v>
      </c>
      <c r="C26" s="10">
        <f>'Členství KFS a OFS 2017'!C26-'Členství KFS a OFS 2016'!C26</f>
        <v>231</v>
      </c>
      <c r="D26" s="10">
        <f>'Členství KFS a OFS 2017'!D26-'Členství KFS a OFS 2016'!D26</f>
        <v>195</v>
      </c>
      <c r="E26" s="10">
        <f>'Členství KFS a OFS 2017'!E26-'Členství KFS a OFS 2016'!E26</f>
        <v>32</v>
      </c>
      <c r="F26" s="10">
        <f>'Členství KFS a OFS 2017'!F26-'Členství KFS a OFS 2016'!F26</f>
        <v>30</v>
      </c>
      <c r="G26" s="10">
        <f>'Členství KFS a OFS 2017'!G26-'Členství KFS a OFS 2016'!G26</f>
        <v>263</v>
      </c>
      <c r="H26" s="10">
        <f>'Členství KFS a OFS 2017'!H26-'Členství KFS a OFS 2016'!H26</f>
        <v>225</v>
      </c>
    </row>
    <row r="27" spans="2:15" ht="15.75" thickBot="1">
      <c r="B27" s="6" t="s">
        <v>32</v>
      </c>
      <c r="C27" s="10">
        <f>'Členství KFS a OFS 2017'!C27-'Členství KFS a OFS 2016'!C27</f>
        <v>219</v>
      </c>
      <c r="D27" s="10">
        <f>'Členství KFS a OFS 2017'!D27-'Členství KFS a OFS 2016'!D27</f>
        <v>215</v>
      </c>
      <c r="E27" s="10">
        <f>'Členství KFS a OFS 2017'!E27-'Členství KFS a OFS 2016'!E27</f>
        <v>15</v>
      </c>
      <c r="F27" s="10">
        <f>'Členství KFS a OFS 2017'!F27-'Členství KFS a OFS 2016'!F27</f>
        <v>14</v>
      </c>
      <c r="G27" s="10">
        <f>'Členství KFS a OFS 2017'!G27-'Členství KFS a OFS 2016'!G27</f>
        <v>234</v>
      </c>
      <c r="H27" s="10">
        <f>'Členství KFS a OFS 2017'!H27-'Členství KFS a OFS 2016'!H27</f>
        <v>229</v>
      </c>
      <c r="J27" s="3" t="s">
        <v>101</v>
      </c>
      <c r="K27" s="3"/>
      <c r="L27" s="4">
        <f>'Členství KFS a OFS 2017'!L27-'Členství KFS a OFS 2016'!L27</f>
        <v>0.002972009959052564</v>
      </c>
      <c r="M27" s="3" t="s">
        <v>99</v>
      </c>
      <c r="N27" s="3"/>
      <c r="O27" s="4">
        <f>'Členství KFS a OFS 2017'!O27-'Členství KFS a OFS 2016'!O27</f>
        <v>0.002687127211092516</v>
      </c>
    </row>
    <row r="28" spans="2:15" ht="15.75" thickBot="1">
      <c r="B28" s="6" t="s">
        <v>33</v>
      </c>
      <c r="C28" s="10">
        <f>'Členství KFS a OFS 2017'!C28-'Členství KFS a OFS 2016'!C28</f>
        <v>365</v>
      </c>
      <c r="D28" s="10">
        <f>'Členství KFS a OFS 2017'!D28-'Členství KFS a OFS 2016'!D28</f>
        <v>309</v>
      </c>
      <c r="E28" s="10">
        <f>'Členství KFS a OFS 2017'!E28-'Členství KFS a OFS 2016'!E28</f>
        <v>34</v>
      </c>
      <c r="F28" s="10">
        <f>'Členství KFS a OFS 2017'!F28-'Členství KFS a OFS 2016'!F28</f>
        <v>27</v>
      </c>
      <c r="G28" s="10">
        <f>'Členství KFS a OFS 2017'!G28-'Členství KFS a OFS 2016'!G28</f>
        <v>399</v>
      </c>
      <c r="H28" s="10">
        <f>'Členství KFS a OFS 2017'!H28-'Členství KFS a OFS 2016'!H28</f>
        <v>336</v>
      </c>
      <c r="J28" s="3" t="s">
        <v>102</v>
      </c>
      <c r="K28" s="3"/>
      <c r="L28" s="4">
        <f>'Členství KFS a OFS 2017'!L28-'Členství KFS a OFS 2016'!L28</f>
        <v>0.0002922095520771521</v>
      </c>
      <c r="M28" s="3" t="s">
        <v>100</v>
      </c>
      <c r="N28" s="3"/>
      <c r="O28" s="4">
        <f>'Členství KFS a OFS 2017'!O28-'Členství KFS a OFS 2016'!O28</f>
        <v>0.00025852116954824746</v>
      </c>
    </row>
    <row r="29" spans="2:15" ht="15.75" thickBot="1">
      <c r="B29" s="6" t="s">
        <v>34</v>
      </c>
      <c r="C29" s="10">
        <f>'Členství KFS a OFS 2017'!C29-'Členství KFS a OFS 2016'!C29</f>
        <v>336</v>
      </c>
      <c r="D29" s="10">
        <f>'Členství KFS a OFS 2017'!D29-'Členství KFS a OFS 2016'!D29</f>
        <v>322</v>
      </c>
      <c r="E29" s="10">
        <f>'Členství KFS a OFS 2017'!E29-'Členství KFS a OFS 2016'!E29</f>
        <v>24</v>
      </c>
      <c r="F29" s="10">
        <f>'Členství KFS a OFS 2017'!F29-'Členství KFS a OFS 2016'!F29</f>
        <v>28</v>
      </c>
      <c r="G29" s="10">
        <f>'Členství KFS a OFS 2017'!G29-'Členství KFS a OFS 2016'!G29</f>
        <v>360</v>
      </c>
      <c r="H29" s="10">
        <f>'Členství KFS a OFS 2017'!H29-'Členství KFS a OFS 2016'!H29</f>
        <v>350</v>
      </c>
      <c r="J29" s="3" t="s">
        <v>103</v>
      </c>
      <c r="K29" s="3"/>
      <c r="L29" s="4">
        <f>'Členství KFS a OFS 2017'!L29-'Členství KFS a OFS 2016'!L29</f>
        <v>0.0032642195111297137</v>
      </c>
      <c r="M29" s="3" t="s">
        <v>104</v>
      </c>
      <c r="N29" s="3"/>
      <c r="O29" s="4">
        <f>'Členství KFS a OFS 2017'!O29-'Členství KFS a OFS 2016'!O29</f>
        <v>0.002945648380640757</v>
      </c>
    </row>
    <row r="30" spans="2:15" ht="15.75" thickBot="1">
      <c r="B30" s="25" t="s">
        <v>35</v>
      </c>
      <c r="C30" s="17">
        <f>SUM(C25:C29)</f>
        <v>1495</v>
      </c>
      <c r="D30" s="14">
        <f>SUM(D25:D29)</f>
        <v>1351</v>
      </c>
      <c r="E30" s="14">
        <f>SUM(E25:E29)</f>
        <v>148</v>
      </c>
      <c r="F30" s="15">
        <f>SUM(F25:F29)</f>
        <v>131</v>
      </c>
      <c r="G30" s="15">
        <f>SUM(G25:G29)</f>
        <v>1643</v>
      </c>
      <c r="H30" s="16">
        <f>SUM(H25:H29)</f>
        <v>1482</v>
      </c>
      <c r="J30" s="3" t="s">
        <v>98</v>
      </c>
      <c r="K30" s="3"/>
      <c r="L30" s="5">
        <f>'Členství KFS a OFS 2017'!L30-'Členství KFS a OFS 2016'!L30</f>
        <v>-523</v>
      </c>
      <c r="M30" s="31" t="s">
        <v>35</v>
      </c>
      <c r="N30" s="32"/>
      <c r="O30" s="33"/>
    </row>
    <row r="31" spans="2:8" ht="15" thickBot="1">
      <c r="B31" s="6" t="s">
        <v>37</v>
      </c>
      <c r="C31" s="10">
        <f>'Členství KFS a OFS 2017'!C31-'Členství KFS a OFS 2016'!C32</f>
        <v>322</v>
      </c>
      <c r="D31" s="10">
        <f>'Členství KFS a OFS 2017'!D31-'Členství KFS a OFS 2016'!D32</f>
        <v>292</v>
      </c>
      <c r="E31" s="10">
        <f>'Členství KFS a OFS 2017'!E31-'Členství KFS a OFS 2016'!E32</f>
        <v>24</v>
      </c>
      <c r="F31" s="10">
        <f>'Členství KFS a OFS 2017'!F31-'Členství KFS a OFS 2016'!F32</f>
        <v>24</v>
      </c>
      <c r="G31" s="10">
        <f>'Členství KFS a OFS 2017'!G31-'Členství KFS a OFS 2016'!G32</f>
        <v>346</v>
      </c>
      <c r="H31" s="10">
        <f>'Členství KFS a OFS 2017'!H31-'Členství KFS a OFS 2016'!H32</f>
        <v>316</v>
      </c>
    </row>
    <row r="32" spans="2:15" ht="15.75" thickBot="1">
      <c r="B32" s="6" t="s">
        <v>38</v>
      </c>
      <c r="C32" s="10">
        <f>'Členství KFS a OFS 2017'!C32-'Členství KFS a OFS 2016'!C33</f>
        <v>699</v>
      </c>
      <c r="D32" s="10">
        <f>'Členství KFS a OFS 2017'!D32-'Členství KFS a OFS 2016'!D33</f>
        <v>630</v>
      </c>
      <c r="E32" s="10">
        <f>'Členství KFS a OFS 2017'!E32-'Členství KFS a OFS 2016'!E33</f>
        <v>142</v>
      </c>
      <c r="F32" s="10">
        <f>'Členství KFS a OFS 2017'!F32-'Členství KFS a OFS 2016'!F33</f>
        <v>121</v>
      </c>
      <c r="G32" s="10">
        <f>'Členství KFS a OFS 2017'!G32-'Členství KFS a OFS 2016'!G33</f>
        <v>841</v>
      </c>
      <c r="H32" s="10">
        <f>'Členství KFS a OFS 2017'!H32-'Členství KFS a OFS 2016'!H33</f>
        <v>751</v>
      </c>
      <c r="J32" s="3" t="s">
        <v>101</v>
      </c>
      <c r="K32" s="3"/>
      <c r="L32" s="4">
        <f>'Členství KFS a OFS 2017'!L32-'Členství KFS a OFS 2016'!L32</f>
        <v>0.0032698172005361237</v>
      </c>
      <c r="M32" s="3" t="s">
        <v>99</v>
      </c>
      <c r="N32" s="3"/>
      <c r="O32" s="4">
        <f>'Členství KFS a OFS 2017'!O32-'Členství KFS a OFS 2016'!O32</f>
        <v>0.0030144521627617077</v>
      </c>
    </row>
    <row r="33" spans="2:15" ht="15.75" thickBot="1">
      <c r="B33" s="6" t="s">
        <v>39</v>
      </c>
      <c r="C33" s="10">
        <f>'Členství KFS a OFS 2017'!C33-'Členství KFS a OFS 2016'!C34</f>
        <v>302</v>
      </c>
      <c r="D33" s="10">
        <f>'Členství KFS a OFS 2017'!D33-'Členství KFS a OFS 2016'!D34</f>
        <v>321</v>
      </c>
      <c r="E33" s="10">
        <f>'Členství KFS a OFS 2017'!E33-'Členství KFS a OFS 2016'!E34</f>
        <v>26</v>
      </c>
      <c r="F33" s="10">
        <f>'Členství KFS a OFS 2017'!F33-'Členství KFS a OFS 2016'!F34</f>
        <v>33</v>
      </c>
      <c r="G33" s="10">
        <f>'Členství KFS a OFS 2017'!G33-'Členství KFS a OFS 2016'!G34</f>
        <v>328</v>
      </c>
      <c r="H33" s="10">
        <f>'Členství KFS a OFS 2017'!H33-'Členství KFS a OFS 2016'!H34</f>
        <v>354</v>
      </c>
      <c r="J33" s="3" t="s">
        <v>102</v>
      </c>
      <c r="K33" s="3"/>
      <c r="L33" s="4">
        <f>'Členství KFS a OFS 2017'!L33-'Členství KFS a OFS 2016'!L33</f>
        <v>0.00042847947170742817</v>
      </c>
      <c r="M33" s="3" t="s">
        <v>100</v>
      </c>
      <c r="N33" s="3"/>
      <c r="O33" s="4">
        <f>'Členství KFS a OFS 2017'!O33-'Členství KFS a OFS 2016'!O33</f>
        <v>0.00038484383361054035</v>
      </c>
    </row>
    <row r="34" spans="2:15" ht="15.75" thickBot="1">
      <c r="B34" s="6" t="s">
        <v>36</v>
      </c>
      <c r="C34" s="10">
        <f>'Členství KFS a OFS 2017'!C34-'Členství KFS a OFS 2016'!C31</f>
        <v>549</v>
      </c>
      <c r="D34" s="10">
        <f>'Členství KFS a OFS 2017'!D34-'Členství KFS a OFS 2016'!D31</f>
        <v>483</v>
      </c>
      <c r="E34" s="10">
        <f>'Členství KFS a OFS 2017'!E34-'Členství KFS a OFS 2016'!E31</f>
        <v>56</v>
      </c>
      <c r="F34" s="10">
        <f>'Členství KFS a OFS 2017'!F34-'Členství KFS a OFS 2016'!F31</f>
        <v>45</v>
      </c>
      <c r="G34" s="10">
        <f>'Členství KFS a OFS 2017'!G34-'Členství KFS a OFS 2016'!G31</f>
        <v>605</v>
      </c>
      <c r="H34" s="10">
        <f>'Členství KFS a OFS 2017'!H34-'Členství KFS a OFS 2016'!H31</f>
        <v>528</v>
      </c>
      <c r="J34" s="3" t="s">
        <v>103</v>
      </c>
      <c r="K34" s="3"/>
      <c r="L34" s="4">
        <f>'Členství KFS a OFS 2017'!L34-'Členství KFS a OFS 2016'!L34</f>
        <v>0.0036982966722435492</v>
      </c>
      <c r="M34" s="3" t="s">
        <v>104</v>
      </c>
      <c r="N34" s="3"/>
      <c r="O34" s="4">
        <f>'Členství KFS a OFS 2017'!O34-'Členství KFS a OFS 2016'!O34</f>
        <v>0.0033992959963722452</v>
      </c>
    </row>
    <row r="35" spans="2:15" ht="15.75" thickBot="1">
      <c r="B35" s="25" t="s">
        <v>40</v>
      </c>
      <c r="C35" s="17">
        <f>SUM(C31:C34)</f>
        <v>1872</v>
      </c>
      <c r="D35" s="14">
        <f>SUM(D31:D34)</f>
        <v>1726</v>
      </c>
      <c r="E35" s="14">
        <f>SUM(E31:E34)</f>
        <v>248</v>
      </c>
      <c r="F35" s="15">
        <f>SUM(F31:F34)</f>
        <v>223</v>
      </c>
      <c r="G35" s="15">
        <f>SUM(G31:G34)</f>
        <v>2120</v>
      </c>
      <c r="H35" s="16">
        <f>SUM(H31:H34)</f>
        <v>1949</v>
      </c>
      <c r="J35" s="3" t="s">
        <v>98</v>
      </c>
      <c r="K35" s="3"/>
      <c r="L35" s="5">
        <f>'Členství KFS a OFS 2017'!L35-'Členství KFS a OFS 2016'!L35</f>
        <v>-978</v>
      </c>
      <c r="M35" s="31" t="s">
        <v>40</v>
      </c>
      <c r="N35" s="32"/>
      <c r="O35" s="33"/>
    </row>
    <row r="36" spans="2:8" ht="15" thickBot="1">
      <c r="B36" s="6" t="s">
        <v>42</v>
      </c>
      <c r="C36" s="10">
        <f>'Členství KFS a OFS 2017'!C36-'Členství KFS a OFS 2016'!C36</f>
        <v>231</v>
      </c>
      <c r="D36" s="10">
        <f>'Členství KFS a OFS 2017'!D36-'Členství KFS a OFS 2016'!D36</f>
        <v>195</v>
      </c>
      <c r="E36" s="10">
        <f>'Členství KFS a OFS 2017'!E36-'Členství KFS a OFS 2016'!E36</f>
        <v>28</v>
      </c>
      <c r="F36" s="10">
        <f>'Členství KFS a OFS 2017'!F36-'Členství KFS a OFS 2016'!F36</f>
        <v>32</v>
      </c>
      <c r="G36" s="10">
        <f>'Členství KFS a OFS 2017'!G36-'Členství KFS a OFS 2016'!G36</f>
        <v>259</v>
      </c>
      <c r="H36" s="10">
        <f>'Členství KFS a OFS 2017'!H36-'Členství KFS a OFS 2016'!H36</f>
        <v>227</v>
      </c>
    </row>
    <row r="37" spans="2:15" ht="15.75" thickBot="1">
      <c r="B37" s="6" t="s">
        <v>43</v>
      </c>
      <c r="C37" s="10">
        <f>'Členství KFS a OFS 2017'!C37-'Členství KFS a OFS 2016'!C37</f>
        <v>510</v>
      </c>
      <c r="D37" s="10">
        <f>'Členství KFS a OFS 2017'!D37-'Členství KFS a OFS 2016'!D37</f>
        <v>466</v>
      </c>
      <c r="E37" s="10">
        <f>'Členství KFS a OFS 2017'!E37-'Členství KFS a OFS 2016'!E37</f>
        <v>63</v>
      </c>
      <c r="F37" s="10">
        <f>'Členství KFS a OFS 2017'!F37-'Členství KFS a OFS 2016'!F37</f>
        <v>55</v>
      </c>
      <c r="G37" s="10">
        <f>'Členství KFS a OFS 2017'!G37-'Členství KFS a OFS 2016'!G37</f>
        <v>573</v>
      </c>
      <c r="H37" s="10">
        <f>'Členství KFS a OFS 2017'!H37-'Členství KFS a OFS 2016'!H37</f>
        <v>521</v>
      </c>
      <c r="J37" s="3" t="s">
        <v>101</v>
      </c>
      <c r="K37" s="3"/>
      <c r="L37" s="4">
        <f>'Členství KFS a OFS 2017'!L37-'Členství KFS a OFS 2016'!L37</f>
        <v>0.002419863908971715</v>
      </c>
      <c r="M37" s="3" t="s">
        <v>99</v>
      </c>
      <c r="N37" s="3"/>
      <c r="O37" s="4">
        <f>'Členství KFS a OFS 2017'!O37-'Členství KFS a OFS 2016'!O37</f>
        <v>0.002216344550628215</v>
      </c>
    </row>
    <row r="38" spans="2:15" ht="15.75" thickBot="1">
      <c r="B38" s="6" t="s">
        <v>44</v>
      </c>
      <c r="C38" s="10">
        <f>'Členství KFS a OFS 2017'!C38-'Členství KFS a OFS 2016'!C38</f>
        <v>264</v>
      </c>
      <c r="D38" s="10">
        <f>'Členství KFS a OFS 2017'!D38-'Členství KFS a OFS 2016'!D38</f>
        <v>254</v>
      </c>
      <c r="E38" s="10">
        <f>'Členství KFS a OFS 2017'!E38-'Členství KFS a OFS 2016'!E38</f>
        <v>9</v>
      </c>
      <c r="F38" s="10">
        <f>'Členství KFS a OFS 2017'!F38-'Členství KFS a OFS 2016'!F38</f>
        <v>10</v>
      </c>
      <c r="G38" s="10">
        <f>'Členství KFS a OFS 2017'!G38-'Členství KFS a OFS 2016'!G38</f>
        <v>273</v>
      </c>
      <c r="H38" s="10">
        <f>'Členství KFS a OFS 2017'!H38-'Členství KFS a OFS 2016'!H38</f>
        <v>264</v>
      </c>
      <c r="J38" s="3" t="s">
        <v>102</v>
      </c>
      <c r="K38" s="3"/>
      <c r="L38" s="4">
        <f>'Členství KFS a OFS 2017'!L38-'Členství KFS a OFS 2016'!L38</f>
        <v>0.00021984818182020464</v>
      </c>
      <c r="M38" s="3" t="s">
        <v>100</v>
      </c>
      <c r="N38" s="3"/>
      <c r="O38" s="4">
        <f>'Členství KFS a OFS 2017'!O38-'Členství KFS a OFS 2016'!O38</f>
        <v>0.00022044916212430655</v>
      </c>
    </row>
    <row r="39" spans="2:15" ht="15.75" thickBot="1">
      <c r="B39" s="6" t="s">
        <v>45</v>
      </c>
      <c r="C39" s="10">
        <f>'Členství KFS a OFS 2017'!C39-'Členství KFS a OFS 2016'!C39</f>
        <v>273</v>
      </c>
      <c r="D39" s="10">
        <f>'Členství KFS a OFS 2017'!D39-'Členství KFS a OFS 2016'!D39</f>
        <v>256</v>
      </c>
      <c r="E39" s="10">
        <f>'Členství KFS a OFS 2017'!E39-'Členství KFS a OFS 2016'!E39</f>
        <v>15</v>
      </c>
      <c r="F39" s="10">
        <f>'Členství KFS a OFS 2017'!F39-'Členství KFS a OFS 2016'!F39</f>
        <v>18</v>
      </c>
      <c r="G39" s="10">
        <f>'Členství KFS a OFS 2017'!G39-'Členství KFS a OFS 2016'!G39</f>
        <v>288</v>
      </c>
      <c r="H39" s="10">
        <f>'Členství KFS a OFS 2017'!H39-'Členství KFS a OFS 2016'!H39</f>
        <v>274</v>
      </c>
      <c r="J39" s="3" t="s">
        <v>103</v>
      </c>
      <c r="K39" s="3"/>
      <c r="L39" s="4">
        <f>'Členství KFS a OFS 2017'!L39-'Členství KFS a OFS 2016'!L39</f>
        <v>0.002639712090791925</v>
      </c>
      <c r="M39" s="3" t="s">
        <v>104</v>
      </c>
      <c r="N39" s="3"/>
      <c r="O39" s="4">
        <f>'Členství KFS a OFS 2017'!O39-'Členství KFS a OFS 2016'!O39</f>
        <v>0.00243679371275252</v>
      </c>
    </row>
    <row r="40" spans="2:15" ht="15.75" thickBot="1">
      <c r="B40" s="25" t="s">
        <v>41</v>
      </c>
      <c r="C40" s="17">
        <f>SUM(C36:C39)</f>
        <v>1278</v>
      </c>
      <c r="D40" s="14">
        <f>SUM(D36:D39)</f>
        <v>1171</v>
      </c>
      <c r="E40" s="14">
        <f>SUM(E36:E39)</f>
        <v>115</v>
      </c>
      <c r="F40" s="15">
        <f>SUM(F36:F39)</f>
        <v>115</v>
      </c>
      <c r="G40" s="15">
        <f>SUM(G36:G39)</f>
        <v>1393</v>
      </c>
      <c r="H40" s="16">
        <f>SUM(H36:H39)</f>
        <v>1286</v>
      </c>
      <c r="J40" s="3" t="s">
        <v>98</v>
      </c>
      <c r="K40" s="3"/>
      <c r="L40" s="5">
        <f>'Členství KFS a OFS 2017'!L40-'Členství KFS a OFS 2016'!L40</f>
        <v>938</v>
      </c>
      <c r="M40" s="31" t="s">
        <v>41</v>
      </c>
      <c r="N40" s="32"/>
      <c r="O40" s="33"/>
    </row>
    <row r="41" spans="2:8" ht="15" customHeight="1" thickBot="1">
      <c r="B41" s="6" t="s">
        <v>46</v>
      </c>
      <c r="C41" s="10">
        <f>'Členství KFS a OFS 2017'!C41-'Členství KFS a OFS 2016'!C41</f>
        <v>308</v>
      </c>
      <c r="D41" s="10">
        <f>'Členství KFS a OFS 2017'!D41-'Členství KFS a OFS 2016'!D41</f>
        <v>254</v>
      </c>
      <c r="E41" s="10">
        <f>'Členství KFS a OFS 2017'!E41-'Členství KFS a OFS 2016'!E41</f>
        <v>86</v>
      </c>
      <c r="F41" s="10">
        <f>'Členství KFS a OFS 2017'!F41-'Členství KFS a OFS 2016'!F41</f>
        <v>73</v>
      </c>
      <c r="G41" s="10">
        <f>'Členství KFS a OFS 2017'!G41-'Členství KFS a OFS 2016'!G41</f>
        <v>394</v>
      </c>
      <c r="H41" s="10">
        <f>'Členství KFS a OFS 2017'!H41-'Členství KFS a OFS 2016'!H41</f>
        <v>327</v>
      </c>
    </row>
    <row r="42" spans="2:8" ht="15" customHeight="1" thickBot="1">
      <c r="B42" s="6" t="s">
        <v>47</v>
      </c>
      <c r="C42" s="10">
        <f>'Členství KFS a OFS 2017'!C42-'Členství KFS a OFS 2016'!C42</f>
        <v>163</v>
      </c>
      <c r="D42" s="10">
        <f>'Členství KFS a OFS 2017'!D42-'Členství KFS a OFS 2016'!D42</f>
        <v>142</v>
      </c>
      <c r="E42" s="10">
        <f>'Členství KFS a OFS 2017'!E42-'Členství KFS a OFS 2016'!E42</f>
        <v>16</v>
      </c>
      <c r="F42" s="10">
        <f>'Členství KFS a OFS 2017'!F42-'Členství KFS a OFS 2016'!F42</f>
        <v>13</v>
      </c>
      <c r="G42" s="10">
        <f>'Členství KFS a OFS 2017'!G42-'Členství KFS a OFS 2016'!G42</f>
        <v>179</v>
      </c>
      <c r="H42" s="10">
        <f>'Členství KFS a OFS 2017'!H42-'Členství KFS a OFS 2016'!H42</f>
        <v>155</v>
      </c>
    </row>
    <row r="43" spans="2:15" ht="15" customHeight="1" thickBot="1">
      <c r="B43" s="6" t="s">
        <v>48</v>
      </c>
      <c r="C43" s="10">
        <f>'Členství KFS a OFS 2017'!C43-'Členství KFS a OFS 2016'!C43</f>
        <v>269</v>
      </c>
      <c r="D43" s="10">
        <f>'Členství KFS a OFS 2017'!D43-'Členství KFS a OFS 2016'!D43</f>
        <v>252</v>
      </c>
      <c r="E43" s="10">
        <f>'Členství KFS a OFS 2017'!E43-'Členství KFS a OFS 2016'!E43</f>
        <v>2</v>
      </c>
      <c r="F43" s="10">
        <f>'Členství KFS a OFS 2017'!F43-'Členství KFS a OFS 2016'!F43</f>
        <v>1</v>
      </c>
      <c r="G43" s="10">
        <f>'Členství KFS a OFS 2017'!G43-'Členství KFS a OFS 2016'!G43</f>
        <v>271</v>
      </c>
      <c r="H43" s="10">
        <f>'Členství KFS a OFS 2017'!H43-'Členství KFS a OFS 2016'!H43</f>
        <v>253</v>
      </c>
      <c r="J43" s="3" t="s">
        <v>101</v>
      </c>
      <c r="K43" s="3"/>
      <c r="L43" s="4">
        <f>'Členství KFS a OFS 2017'!L43-'Členství KFS a OFS 2016'!L43</f>
        <v>0.0017931866780681836</v>
      </c>
      <c r="M43" s="3" t="s">
        <v>99</v>
      </c>
      <c r="N43" s="3"/>
      <c r="O43" s="4">
        <f>'Členství KFS a OFS 2017'!O43-'Členství KFS a OFS 2016'!O43</f>
        <v>0.0015551894319129032</v>
      </c>
    </row>
    <row r="44" spans="2:15" ht="15" customHeight="1" thickBot="1">
      <c r="B44" s="6" t="s">
        <v>49</v>
      </c>
      <c r="C44" s="10">
        <f>'Členství KFS a OFS 2017'!C44-'Členství KFS a OFS 2016'!C44</f>
        <v>157</v>
      </c>
      <c r="D44" s="10">
        <f>'Členství KFS a OFS 2017'!D44-'Členství KFS a OFS 2016'!D44</f>
        <v>124</v>
      </c>
      <c r="E44" s="10">
        <f>'Členství KFS a OFS 2017'!E44-'Členství KFS a OFS 2016'!E44</f>
        <v>8</v>
      </c>
      <c r="F44" s="10">
        <f>'Členství KFS a OFS 2017'!F44-'Členství KFS a OFS 2016'!F44</f>
        <v>-2</v>
      </c>
      <c r="G44" s="10">
        <f>'Členství KFS a OFS 2017'!G44-'Členství KFS a OFS 2016'!G44</f>
        <v>165</v>
      </c>
      <c r="H44" s="10">
        <f>'Členství KFS a OFS 2017'!H44-'Členství KFS a OFS 2016'!H44</f>
        <v>122</v>
      </c>
      <c r="J44" s="3" t="s">
        <v>102</v>
      </c>
      <c r="K44" s="3"/>
      <c r="L44" s="4">
        <f>'Členství KFS a OFS 2017'!L44-'Členství KFS a OFS 2016'!L44</f>
        <v>0.00023947758580186718</v>
      </c>
      <c r="M44" s="3" t="s">
        <v>100</v>
      </c>
      <c r="N44" s="3"/>
      <c r="O44" s="4">
        <f>'Členství KFS a OFS 2017'!O44-'Členství KFS a OFS 2016'!O44</f>
        <v>0.00017188660953349464</v>
      </c>
    </row>
    <row r="45" spans="2:15" ht="15" customHeight="1" thickBot="1">
      <c r="B45" s="6" t="s">
        <v>50</v>
      </c>
      <c r="C45" s="10">
        <f>'Členství KFS a OFS 2017'!C45-'Členství KFS a OFS 2016'!C45</f>
        <v>74</v>
      </c>
      <c r="D45" s="10">
        <f>'Členství KFS a OFS 2017'!D45-'Členství KFS a OFS 2016'!D45</f>
        <v>69</v>
      </c>
      <c r="E45" s="10">
        <f>'Členství KFS a OFS 2017'!E45-'Členství KFS a OFS 2016'!E45</f>
        <v>19</v>
      </c>
      <c r="F45" s="10">
        <f>'Členství KFS a OFS 2017'!F45-'Členství KFS a OFS 2016'!F45</f>
        <v>9</v>
      </c>
      <c r="G45" s="10">
        <f>'Členství KFS a OFS 2017'!G45-'Členství KFS a OFS 2016'!G45</f>
        <v>93</v>
      </c>
      <c r="H45" s="10">
        <f>'Členství KFS a OFS 2017'!H45-'Členství KFS a OFS 2016'!H45</f>
        <v>78</v>
      </c>
      <c r="J45" s="3" t="s">
        <v>103</v>
      </c>
      <c r="K45" s="3"/>
      <c r="L45" s="4">
        <f>'Členství KFS a OFS 2017'!L45-'Členství KFS a OFS 2016'!L45</f>
        <v>0.002032664263870051</v>
      </c>
      <c r="M45" s="3" t="s">
        <v>104</v>
      </c>
      <c r="N45" s="3"/>
      <c r="O45" s="4">
        <f>'Členství KFS a OFS 2017'!O45-'Členství KFS a OFS 2016'!O45</f>
        <v>0.0017270760414463994</v>
      </c>
    </row>
    <row r="46" spans="2:15" ht="15" customHeight="1" thickBot="1">
      <c r="B46" s="28" t="s">
        <v>51</v>
      </c>
      <c r="C46" s="15">
        <f>SUM(C41:C45)</f>
        <v>971</v>
      </c>
      <c r="D46" s="14">
        <f>SUM(D41:D45)</f>
        <v>841</v>
      </c>
      <c r="E46" s="14">
        <f>SUM(E41:E45)</f>
        <v>131</v>
      </c>
      <c r="F46" s="15">
        <f>SUM(F41:F45)</f>
        <v>94</v>
      </c>
      <c r="G46" s="15">
        <f>SUM(G41:G45)</f>
        <v>1102</v>
      </c>
      <c r="H46" s="16">
        <f>SUM(H41:H45)</f>
        <v>935</v>
      </c>
      <c r="J46" s="3" t="s">
        <v>98</v>
      </c>
      <c r="K46" s="3"/>
      <c r="L46" s="5">
        <f>'Členství KFS a OFS 2017'!L46-'Členství KFS a OFS 2016'!L46</f>
        <v>-617</v>
      </c>
      <c r="M46" s="31" t="s">
        <v>51</v>
      </c>
      <c r="N46" s="32"/>
      <c r="O46" s="33"/>
    </row>
    <row r="47" spans="2:8" ht="15" thickBot="1">
      <c r="B47" s="6" t="s">
        <v>55</v>
      </c>
      <c r="C47" s="10">
        <f>'Členství KFS a OFS 2017'!C47-'Členství KFS a OFS 2016'!C47</f>
        <v>128</v>
      </c>
      <c r="D47" s="10">
        <f>'Členství KFS a OFS 2017'!D47-'Členství KFS a OFS 2016'!D47</f>
        <v>133</v>
      </c>
      <c r="E47" s="10">
        <f>'Členství KFS a OFS 2017'!E47-'Členství KFS a OFS 2016'!E47</f>
        <v>-3</v>
      </c>
      <c r="F47" s="10">
        <f>'Členství KFS a OFS 2017'!F47-'Členství KFS a OFS 2016'!F47</f>
        <v>-5</v>
      </c>
      <c r="G47" s="10">
        <f>'Členství KFS a OFS 2017'!G47-'Členství KFS a OFS 2016'!G47</f>
        <v>125</v>
      </c>
      <c r="H47" s="10">
        <f>'Členství KFS a OFS 2017'!H47-'Členství KFS a OFS 2016'!H47</f>
        <v>128</v>
      </c>
    </row>
    <row r="48" spans="2:15" ht="15.75" thickBot="1">
      <c r="B48" s="6" t="s">
        <v>107</v>
      </c>
      <c r="C48" s="10">
        <f>'Členství KFS a OFS 2017'!C48-'Členství KFS a OFS 2016'!C48</f>
        <v>101</v>
      </c>
      <c r="D48" s="10">
        <f>'Členství KFS a OFS 2017'!D48-'Členství KFS a OFS 2016'!D48</f>
        <v>108</v>
      </c>
      <c r="E48" s="10">
        <f>'Členství KFS a OFS 2017'!E48-'Členství KFS a OFS 2016'!E48</f>
        <v>28</v>
      </c>
      <c r="F48" s="10">
        <f>'Členství KFS a OFS 2017'!F48-'Členství KFS a OFS 2016'!F48</f>
        <v>25</v>
      </c>
      <c r="G48" s="10">
        <f>'Členství KFS a OFS 2017'!G48-'Členství KFS a OFS 2016'!G48</f>
        <v>129</v>
      </c>
      <c r="H48" s="10">
        <f>'Členství KFS a OFS 2017'!H48-'Členství KFS a OFS 2016'!H48</f>
        <v>133</v>
      </c>
      <c r="J48" s="3" t="s">
        <v>101</v>
      </c>
      <c r="K48" s="3"/>
      <c r="L48" s="4">
        <f>'Členství KFS a OFS 2017'!L48-'Členství KFS a OFS 2016'!L48</f>
        <v>0.0012416297772220378</v>
      </c>
      <c r="M48" s="3" t="s">
        <v>99</v>
      </c>
      <c r="N48" s="3"/>
      <c r="O48" s="4">
        <f>'Členství KFS a OFS 2017'!O48-'Členství KFS a OFS 2016'!O48</f>
        <v>0.0011453252562298212</v>
      </c>
    </row>
    <row r="49" spans="2:15" ht="15.75" thickBot="1">
      <c r="B49" s="6" t="s">
        <v>52</v>
      </c>
      <c r="C49" s="10">
        <f>'Členství KFS a OFS 2017'!C49-'Členství KFS a OFS 2016'!C49</f>
        <v>176</v>
      </c>
      <c r="D49" s="10">
        <f>'Členství KFS a OFS 2017'!D49-'Členství KFS a OFS 2016'!D49</f>
        <v>157</v>
      </c>
      <c r="E49" s="10">
        <f>'Členství KFS a OFS 2017'!E49-'Členství KFS a OFS 2016'!E49</f>
        <v>56</v>
      </c>
      <c r="F49" s="10">
        <f>'Členství KFS a OFS 2017'!F49-'Členství KFS a OFS 2016'!F49</f>
        <v>38</v>
      </c>
      <c r="G49" s="10">
        <f>'Členství KFS a OFS 2017'!G49-'Členství KFS a OFS 2016'!G49</f>
        <v>232</v>
      </c>
      <c r="H49" s="10">
        <f>'Členství KFS a OFS 2017'!H49-'Členství KFS a OFS 2016'!H49</f>
        <v>195</v>
      </c>
      <c r="J49" s="3" t="s">
        <v>102</v>
      </c>
      <c r="K49" s="3"/>
      <c r="L49" s="4">
        <f>'Členství KFS a OFS 2017'!L49-'Členství KFS a OFS 2016'!L49</f>
        <v>0.0002472048242433129</v>
      </c>
      <c r="M49" s="3" t="s">
        <v>100</v>
      </c>
      <c r="N49" s="3"/>
      <c r="O49" s="4">
        <f>'Členství KFS a OFS 2017'!O49-'Členství KFS a OFS 2016'!O49</f>
        <v>0.00019565601520660366</v>
      </c>
    </row>
    <row r="50" spans="2:15" ht="15.75" thickBot="1">
      <c r="B50" s="6" t="s">
        <v>53</v>
      </c>
      <c r="C50" s="10">
        <f>'Členství KFS a OFS 2017'!C50-'Členství KFS a OFS 2016'!C50</f>
        <v>166</v>
      </c>
      <c r="D50" s="10">
        <f>'Členství KFS a OFS 2017'!D50-'Členství KFS a OFS 2016'!D50</f>
        <v>129</v>
      </c>
      <c r="E50" s="10">
        <f>'Členství KFS a OFS 2017'!E50-'Členství KFS a OFS 2016'!E50</f>
        <v>29</v>
      </c>
      <c r="F50" s="10">
        <f>'Členství KFS a OFS 2017'!F50-'Členství KFS a OFS 2016'!F50</f>
        <v>29</v>
      </c>
      <c r="G50" s="10">
        <f>'Členství KFS a OFS 2017'!G50-'Členství KFS a OFS 2016'!G50</f>
        <v>195</v>
      </c>
      <c r="H50" s="10">
        <f>'Členství KFS a OFS 2017'!H50-'Členství KFS a OFS 2016'!H50</f>
        <v>158</v>
      </c>
      <c r="J50" s="3" t="s">
        <v>103</v>
      </c>
      <c r="K50" s="3"/>
      <c r="L50" s="4">
        <f>'Členství KFS a OFS 2017'!L50-'Členství KFS a OFS 2016'!L50</f>
        <v>0.0014888346014653511</v>
      </c>
      <c r="M50" s="3" t="s">
        <v>104</v>
      </c>
      <c r="N50" s="3"/>
      <c r="O50" s="4">
        <f>'Členství KFS a OFS 2017'!O50-'Členství KFS a OFS 2016'!O50</f>
        <v>0.001340981271436427</v>
      </c>
    </row>
    <row r="51" spans="2:15" ht="15.75" thickBot="1">
      <c r="B51" s="25" t="s">
        <v>54</v>
      </c>
      <c r="C51" s="17">
        <f>SUM(C47:C50)</f>
        <v>571</v>
      </c>
      <c r="D51" s="14">
        <f>SUM(D47:D50)</f>
        <v>527</v>
      </c>
      <c r="E51" s="14">
        <f>SUM(E47:E50)</f>
        <v>110</v>
      </c>
      <c r="F51" s="15">
        <f>SUM(F47:F50)</f>
        <v>87</v>
      </c>
      <c r="G51" s="15">
        <f>SUM(G47:G50)</f>
        <v>681</v>
      </c>
      <c r="H51" s="16">
        <f>SUM(H47:H50)</f>
        <v>614</v>
      </c>
      <c r="J51" s="3" t="s">
        <v>98</v>
      </c>
      <c r="K51" s="3"/>
      <c r="L51" s="5">
        <f>'Členství KFS a OFS 2017'!L51-'Členství KFS a OFS 2016'!L51</f>
        <v>997</v>
      </c>
      <c r="M51" s="31" t="s">
        <v>54</v>
      </c>
      <c r="N51" s="32"/>
      <c r="O51" s="33"/>
    </row>
    <row r="52" spans="2:8" ht="15" thickBot="1">
      <c r="B52" s="6" t="s">
        <v>56</v>
      </c>
      <c r="C52" s="10">
        <f>'Členství KFS a OFS 2017'!C52-'Členství KFS a OFS 2016'!C52</f>
        <v>984</v>
      </c>
      <c r="D52" s="10">
        <f>'Členství KFS a OFS 2017'!D52-'Členství KFS a OFS 2016'!D52</f>
        <v>906</v>
      </c>
      <c r="E52" s="10">
        <f>'Členství KFS a OFS 2017'!E52-'Členství KFS a OFS 2016'!E52</f>
        <v>139</v>
      </c>
      <c r="F52" s="10">
        <f>'Členství KFS a OFS 2017'!F52-'Členství KFS a OFS 2016'!F52</f>
        <v>110</v>
      </c>
      <c r="G52" s="10">
        <f>'Členství KFS a OFS 2017'!G52-'Členství KFS a OFS 2016'!G52</f>
        <v>1123</v>
      </c>
      <c r="H52" s="10">
        <f>'Členství KFS a OFS 2017'!H52-'Členství KFS a OFS 2016'!H52</f>
        <v>1016</v>
      </c>
    </row>
    <row r="53" spans="2:8" ht="15" thickBot="1">
      <c r="B53" s="6" t="s">
        <v>57</v>
      </c>
      <c r="C53" s="10">
        <f>'Členství KFS a OFS 2017'!C53-'Členství KFS a OFS 2016'!C53</f>
        <v>298</v>
      </c>
      <c r="D53" s="10">
        <f>'Členství KFS a OFS 2017'!D53-'Členství KFS a OFS 2016'!D53</f>
        <v>278</v>
      </c>
      <c r="E53" s="10">
        <f>'Členství KFS a OFS 2017'!E53-'Členství KFS a OFS 2016'!E53</f>
        <v>11</v>
      </c>
      <c r="F53" s="10">
        <f>'Členství KFS a OFS 2017'!F53-'Členství KFS a OFS 2016'!F53</f>
        <v>12</v>
      </c>
      <c r="G53" s="10">
        <f>'Členství KFS a OFS 2017'!G53-'Členství KFS a OFS 2016'!G53</f>
        <v>309</v>
      </c>
      <c r="H53" s="10">
        <f>'Členství KFS a OFS 2017'!H53-'Členství KFS a OFS 2016'!H53</f>
        <v>290</v>
      </c>
    </row>
    <row r="54" spans="2:8" ht="15" thickBot="1">
      <c r="B54" s="6" t="s">
        <v>58</v>
      </c>
      <c r="C54" s="10">
        <f>'Členství KFS a OFS 2017'!C54-'Členství KFS a OFS 2016'!C54</f>
        <v>264</v>
      </c>
      <c r="D54" s="10">
        <f>'Členství KFS a OFS 2017'!D54-'Členství KFS a OFS 2016'!D54</f>
        <v>258</v>
      </c>
      <c r="E54" s="10">
        <f>'Členství KFS a OFS 2017'!E54-'Členství KFS a OFS 2016'!E54</f>
        <v>35</v>
      </c>
      <c r="F54" s="10">
        <f>'Členství KFS a OFS 2017'!F54-'Členství KFS a OFS 2016'!F54</f>
        <v>30</v>
      </c>
      <c r="G54" s="10">
        <f>'Členství KFS a OFS 2017'!G54-'Členství KFS a OFS 2016'!G54</f>
        <v>299</v>
      </c>
      <c r="H54" s="10">
        <f>'Členství KFS a OFS 2017'!H54-'Členství KFS a OFS 2016'!H54</f>
        <v>288</v>
      </c>
    </row>
    <row r="55" spans="2:8" ht="15" thickBot="1">
      <c r="B55" s="6" t="s">
        <v>59</v>
      </c>
      <c r="C55" s="10">
        <f>'Členství KFS a OFS 2017'!C55-'Členství KFS a OFS 2016'!C55</f>
        <v>239</v>
      </c>
      <c r="D55" s="10">
        <f>'Členství KFS a OFS 2017'!D55-'Členství KFS a OFS 2016'!D55</f>
        <v>250</v>
      </c>
      <c r="E55" s="10">
        <f>'Členství KFS a OFS 2017'!E55-'Členství KFS a OFS 2016'!E55</f>
        <v>23</v>
      </c>
      <c r="F55" s="10">
        <f>'Členství KFS a OFS 2017'!F55-'Členství KFS a OFS 2016'!F55</f>
        <v>27</v>
      </c>
      <c r="G55" s="10">
        <f>'Členství KFS a OFS 2017'!G55-'Členství KFS a OFS 2016'!G55</f>
        <v>262</v>
      </c>
      <c r="H55" s="10">
        <f>'Členství KFS a OFS 2017'!H55-'Členství KFS a OFS 2016'!H55</f>
        <v>277</v>
      </c>
    </row>
    <row r="56" spans="2:15" ht="15.75" thickBot="1">
      <c r="B56" s="6" t="s">
        <v>60</v>
      </c>
      <c r="C56" s="10">
        <f>'Členství KFS a OFS 2017'!C56-'Členství KFS a OFS 2016'!C56</f>
        <v>121</v>
      </c>
      <c r="D56" s="10">
        <f>'Členství KFS a OFS 2017'!D56-'Členství KFS a OFS 2016'!D56</f>
        <v>108</v>
      </c>
      <c r="E56" s="10">
        <f>'Členství KFS a OFS 2017'!E56-'Členství KFS a OFS 2016'!E56</f>
        <v>16</v>
      </c>
      <c r="F56" s="10">
        <f>'Členství KFS a OFS 2017'!F56-'Členství KFS a OFS 2016'!F56</f>
        <v>10</v>
      </c>
      <c r="G56" s="10">
        <f>'Členství KFS a OFS 2017'!G56-'Členství KFS a OFS 2016'!G56</f>
        <v>137</v>
      </c>
      <c r="H56" s="10">
        <f>'Členství KFS a OFS 2017'!H56-'Členství KFS a OFS 2016'!H56</f>
        <v>118</v>
      </c>
      <c r="J56" s="3" t="s">
        <v>101</v>
      </c>
      <c r="K56" s="3"/>
      <c r="L56" s="4">
        <f>'Členství KFS a OFS 2017'!L56-'Členství KFS a OFS 2016'!L56</f>
        <v>0.0029873879125613644</v>
      </c>
      <c r="M56" s="3" t="s">
        <v>99</v>
      </c>
      <c r="N56" s="3"/>
      <c r="O56" s="4">
        <f>'Členství KFS a OFS 2017'!O56-'Členství KFS a OFS 2016'!O56</f>
        <v>0.0028536413453516436</v>
      </c>
    </row>
    <row r="57" spans="2:15" ht="15.75" thickBot="1">
      <c r="B57" s="6" t="s">
        <v>61</v>
      </c>
      <c r="C57" s="10">
        <f>'Členství KFS a OFS 2017'!C57-'Členství KFS a OFS 2016'!C57</f>
        <v>309</v>
      </c>
      <c r="D57" s="10">
        <f>'Členství KFS a OFS 2017'!D57-'Členství KFS a OFS 2016'!D57</f>
        <v>336</v>
      </c>
      <c r="E57" s="10">
        <f>'Členství KFS a OFS 2017'!E57-'Členství KFS a OFS 2016'!E57</f>
        <v>14</v>
      </c>
      <c r="F57" s="10">
        <f>'Členství KFS a OFS 2017'!F57-'Členství KFS a OFS 2016'!F57</f>
        <v>12</v>
      </c>
      <c r="G57" s="10">
        <f>'Členství KFS a OFS 2017'!G57-'Členství KFS a OFS 2016'!G57</f>
        <v>323</v>
      </c>
      <c r="H57" s="10">
        <f>'Členství KFS a OFS 2017'!H57-'Členství KFS a OFS 2016'!H57</f>
        <v>348</v>
      </c>
      <c r="J57" s="3" t="s">
        <v>102</v>
      </c>
      <c r="K57" s="3"/>
      <c r="L57" s="4">
        <f>'Členství KFS a OFS 2017'!L57-'Členství KFS a OFS 2016'!L57</f>
        <v>0.0003389385061556414</v>
      </c>
      <c r="M57" s="3" t="s">
        <v>100</v>
      </c>
      <c r="N57" s="3"/>
      <c r="O57" s="4">
        <f>'Členství KFS a OFS 2017'!O57-'Členství KFS a OFS 2016'!O57</f>
        <v>0.00028854939619008305</v>
      </c>
    </row>
    <row r="58" spans="2:15" ht="15.75" thickBot="1">
      <c r="B58" s="6" t="s">
        <v>62</v>
      </c>
      <c r="C58" s="10">
        <f>'Členství KFS a OFS 2017'!C58-'Členství KFS a OFS 2016'!C58</f>
        <v>206</v>
      </c>
      <c r="D58" s="10">
        <f>'Členství KFS a OFS 2017'!D58-'Členství KFS a OFS 2016'!D58</f>
        <v>177</v>
      </c>
      <c r="E58" s="10">
        <f>'Členství KFS a OFS 2017'!E58-'Členství KFS a OFS 2016'!E58</f>
        <v>39</v>
      </c>
      <c r="F58" s="10">
        <f>'Členství KFS a OFS 2017'!F58-'Členství KFS a OFS 2016'!F58</f>
        <v>35</v>
      </c>
      <c r="G58" s="10">
        <f>'Členství KFS a OFS 2017'!G58-'Členství KFS a OFS 2016'!G58</f>
        <v>245</v>
      </c>
      <c r="H58" s="10">
        <f>'Členství KFS a OFS 2017'!H58-'Členství KFS a OFS 2016'!H58</f>
        <v>212</v>
      </c>
      <c r="J58" s="3" t="s">
        <v>103</v>
      </c>
      <c r="K58" s="3"/>
      <c r="L58" s="4">
        <f>'Členství KFS a OFS 2017'!L58-'Členství KFS a OFS 2016'!L58</f>
        <v>0.003326326418717003</v>
      </c>
      <c r="M58" s="3" t="s">
        <v>104</v>
      </c>
      <c r="N58" s="3"/>
      <c r="O58" s="4">
        <f>'Členství KFS a OFS 2017'!O58-'Členství KFS a OFS 2016'!O58</f>
        <v>0.003142190741541727</v>
      </c>
    </row>
    <row r="59" spans="2:15" ht="15.75" thickBot="1">
      <c r="B59" s="25" t="s">
        <v>63</v>
      </c>
      <c r="C59" s="17">
        <f>SUM(C52:C58)</f>
        <v>2421</v>
      </c>
      <c r="D59" s="14">
        <f>SUM(D52:D58)</f>
        <v>2313</v>
      </c>
      <c r="E59" s="14">
        <f>SUM(E52:E58)</f>
        <v>277</v>
      </c>
      <c r="F59" s="15">
        <f>SUM(F52:F58)</f>
        <v>236</v>
      </c>
      <c r="G59" s="15">
        <f>SUM(G52:G58)</f>
        <v>2698</v>
      </c>
      <c r="H59" s="16">
        <f>SUM(H52:H58)</f>
        <v>2549</v>
      </c>
      <c r="J59" s="3" t="s">
        <v>98</v>
      </c>
      <c r="K59" s="3"/>
      <c r="L59" s="5">
        <f>'Členství KFS a OFS 2017'!L59-'Členství KFS a OFS 2016'!L59</f>
        <v>-1473</v>
      </c>
      <c r="M59" s="31" t="s">
        <v>63</v>
      </c>
      <c r="N59" s="32"/>
      <c r="O59" s="33"/>
    </row>
    <row r="60" spans="2:8" ht="15" thickBot="1">
      <c r="B60" s="43"/>
      <c r="C60" s="44"/>
      <c r="D60" s="44"/>
      <c r="E60" s="44"/>
      <c r="F60" s="44"/>
      <c r="G60" s="44"/>
      <c r="H60" s="45"/>
    </row>
    <row r="61" spans="2:15" ht="15.75" thickBot="1">
      <c r="B61" s="6" t="s">
        <v>64</v>
      </c>
      <c r="C61" s="10">
        <f>'Členství KFS a OFS 2017'!C61-'Členství KFS a OFS 2016'!C61</f>
        <v>261</v>
      </c>
      <c r="D61" s="10">
        <f>'Členství KFS a OFS 2017'!D61-'Členství KFS a OFS 2016'!D61</f>
        <v>245</v>
      </c>
      <c r="E61" s="10">
        <f>'Členství KFS a OFS 2017'!E61-'Členství KFS a OFS 2016'!E61</f>
        <v>23</v>
      </c>
      <c r="F61" s="10">
        <f>'Členství KFS a OFS 2017'!F61-'Členství KFS a OFS 2016'!F61</f>
        <v>14</v>
      </c>
      <c r="G61" s="10">
        <f>'Členství KFS a OFS 2017'!G61-'Členství KFS a OFS 2016'!G61</f>
        <v>284</v>
      </c>
      <c r="H61" s="10">
        <f>'Členství KFS a OFS 2017'!H61-'Členství KFS a OFS 2016'!H61</f>
        <v>259</v>
      </c>
      <c r="J61" s="3" t="s">
        <v>101</v>
      </c>
      <c r="K61" s="3"/>
      <c r="L61" s="4">
        <f>'Členství KFS a OFS 2017'!L61-'Členství KFS a OFS 2016'!L61</f>
        <v>0.002493941048142382</v>
      </c>
      <c r="M61" s="3" t="s">
        <v>99</v>
      </c>
      <c r="N61" s="3"/>
      <c r="O61" s="4">
        <f>'Členství KFS a OFS 2017'!O61-'Členství KFS a OFS 2016'!O61</f>
        <v>0.002401919781543596</v>
      </c>
    </row>
    <row r="62" spans="2:15" ht="15.75" thickBot="1">
      <c r="B62" s="6" t="s">
        <v>65</v>
      </c>
      <c r="C62" s="10">
        <f>'Členství KFS a OFS 2017'!C62-'Členství KFS a OFS 2016'!C62</f>
        <v>295</v>
      </c>
      <c r="D62" s="10">
        <f>'Členství KFS a OFS 2017'!D62-'Členství KFS a OFS 2016'!D62</f>
        <v>296</v>
      </c>
      <c r="E62" s="10">
        <f>'Členství KFS a OFS 2017'!E62-'Členství KFS a OFS 2016'!E62</f>
        <v>-1</v>
      </c>
      <c r="F62" s="10">
        <f>'Členství KFS a OFS 2017'!F62-'Členství KFS a OFS 2016'!F62</f>
        <v>1</v>
      </c>
      <c r="G62" s="10">
        <f>'Členství KFS a OFS 2017'!G62-'Členství KFS a OFS 2016'!G62</f>
        <v>294</v>
      </c>
      <c r="H62" s="10">
        <f>'Členství KFS a OFS 2017'!H62-'Členství KFS a OFS 2016'!H62</f>
        <v>297</v>
      </c>
      <c r="J62" s="3" t="s">
        <v>102</v>
      </c>
      <c r="K62" s="3"/>
      <c r="L62" s="4">
        <f>'Členství KFS a OFS 2017'!L62-'Členství KFS a OFS 2016'!L62</f>
        <v>0.00012534970055099576</v>
      </c>
      <c r="M62" s="3" t="s">
        <v>100</v>
      </c>
      <c r="N62" s="3"/>
      <c r="O62" s="4">
        <f>'Členství KFS a OFS 2017'!O62-'Členství KFS a OFS 2016'!O62</f>
        <v>0.00010391291375227095</v>
      </c>
    </row>
    <row r="63" spans="2:15" ht="15.75" thickBot="1">
      <c r="B63" s="6" t="s">
        <v>66</v>
      </c>
      <c r="C63" s="10">
        <f>'Členství KFS a OFS 2017'!C63-'Členství KFS a OFS 2016'!C63</f>
        <v>159</v>
      </c>
      <c r="D63" s="10">
        <f>'Členství KFS a OFS 2017'!D63-'Členství KFS a OFS 2016'!D63</f>
        <v>148</v>
      </c>
      <c r="E63" s="10">
        <f>'Členství KFS a OFS 2017'!E63-'Členství KFS a OFS 2016'!E63</f>
        <v>14</v>
      </c>
      <c r="F63" s="10">
        <f>'Členství KFS a OFS 2017'!F63-'Členství KFS a OFS 2016'!F63</f>
        <v>15</v>
      </c>
      <c r="G63" s="10">
        <f>'Členství KFS a OFS 2017'!G63-'Členství KFS a OFS 2016'!G63</f>
        <v>173</v>
      </c>
      <c r="H63" s="10">
        <f>'Členství KFS a OFS 2017'!H63-'Členství KFS a OFS 2016'!H63</f>
        <v>163</v>
      </c>
      <c r="J63" s="3" t="s">
        <v>103</v>
      </c>
      <c r="K63" s="3"/>
      <c r="L63" s="4">
        <f>'Členství KFS a OFS 2017'!L63-'Členství KFS a OFS 2016'!L63</f>
        <v>0.002619290748693378</v>
      </c>
      <c r="M63" s="3" t="s">
        <v>104</v>
      </c>
      <c r="N63" s="3"/>
      <c r="O63" s="4">
        <f>'Členství KFS a OFS 2017'!O63-'Členství KFS a OFS 2016'!O63</f>
        <v>0.002505832695295869</v>
      </c>
    </row>
    <row r="64" spans="2:15" ht="15.75" thickBot="1">
      <c r="B64" s="25" t="s">
        <v>67</v>
      </c>
      <c r="C64" s="17">
        <f>SUM(C60:C63)</f>
        <v>715</v>
      </c>
      <c r="D64" s="14">
        <f>SUM(D60:D63)</f>
        <v>689</v>
      </c>
      <c r="E64" s="14">
        <f>SUM(E60:E63)</f>
        <v>36</v>
      </c>
      <c r="F64" s="15">
        <f>SUM(F60:F63)</f>
        <v>30</v>
      </c>
      <c r="G64" s="15">
        <f>SUM(G60:G63)</f>
        <v>751</v>
      </c>
      <c r="H64" s="16">
        <f>SUM(H60:H63)</f>
        <v>719</v>
      </c>
      <c r="J64" s="3" t="s">
        <v>98</v>
      </c>
      <c r="K64" s="3"/>
      <c r="L64" s="5">
        <f>'Členství KFS a OFS 2017'!L64-'Členství KFS a OFS 2016'!L64</f>
        <v>-1055</v>
      </c>
      <c r="M64" s="31" t="s">
        <v>67</v>
      </c>
      <c r="N64" s="32"/>
      <c r="O64" s="33"/>
    </row>
    <row r="65" spans="2:8" ht="15" thickBot="1">
      <c r="B65" s="6" t="s">
        <v>68</v>
      </c>
      <c r="C65" s="10">
        <f>'Členství KFS a OFS 2017'!C65-'Členství KFS a OFS 2016'!C65</f>
        <v>124</v>
      </c>
      <c r="D65" s="10">
        <f>'Členství KFS a OFS 2017'!D65-'Členství KFS a OFS 2016'!D65</f>
        <v>119</v>
      </c>
      <c r="E65" s="10">
        <f>'Členství KFS a OFS 2017'!E65-'Členství KFS a OFS 2016'!E65</f>
        <v>26</v>
      </c>
      <c r="F65" s="10">
        <f>'Členství KFS a OFS 2017'!F65-'Členství KFS a OFS 2016'!F65</f>
        <v>27</v>
      </c>
      <c r="G65" s="10">
        <f>'Členství KFS a OFS 2017'!G65-'Členství KFS a OFS 2016'!G65</f>
        <v>150</v>
      </c>
      <c r="H65" s="10">
        <f>'Členství KFS a OFS 2017'!H65-'Členství KFS a OFS 2016'!H65</f>
        <v>146</v>
      </c>
    </row>
    <row r="66" spans="2:8" ht="15" thickBot="1">
      <c r="B66" s="6" t="s">
        <v>69</v>
      </c>
      <c r="C66" s="10">
        <f>'Členství KFS a OFS 2017'!C66-'Členství KFS a OFS 2016'!C66</f>
        <v>203</v>
      </c>
      <c r="D66" s="10">
        <f>'Členství KFS a OFS 2017'!D66-'Členství KFS a OFS 2016'!D66</f>
        <v>192</v>
      </c>
      <c r="E66" s="10">
        <f>'Členství KFS a OFS 2017'!E66-'Členství KFS a OFS 2016'!E66</f>
        <v>32</v>
      </c>
      <c r="F66" s="10">
        <f>'Členství KFS a OFS 2017'!F66-'Členství KFS a OFS 2016'!F66</f>
        <v>27</v>
      </c>
      <c r="G66" s="10">
        <f>'Členství KFS a OFS 2017'!G66-'Členství KFS a OFS 2016'!G66</f>
        <v>235</v>
      </c>
      <c r="H66" s="10">
        <f>'Členství KFS a OFS 2017'!H66-'Členství KFS a OFS 2016'!H66</f>
        <v>219</v>
      </c>
    </row>
    <row r="67" spans="2:8" ht="15" thickBot="1">
      <c r="B67" s="6" t="s">
        <v>70</v>
      </c>
      <c r="C67" s="10">
        <f>'Členství KFS a OFS 2017'!C67-'Členství KFS a OFS 2016'!C67</f>
        <v>185</v>
      </c>
      <c r="D67" s="10">
        <f>'Členství KFS a OFS 2017'!D67-'Členství KFS a OFS 2016'!D67</f>
        <v>162</v>
      </c>
      <c r="E67" s="10">
        <f>'Členství KFS a OFS 2017'!E67-'Členství KFS a OFS 2016'!E67</f>
        <v>27</v>
      </c>
      <c r="F67" s="10">
        <f>'Členství KFS a OFS 2017'!F67-'Členství KFS a OFS 2016'!F67</f>
        <v>22</v>
      </c>
      <c r="G67" s="10">
        <f>'Členství KFS a OFS 2017'!G67-'Členství KFS a OFS 2016'!G67</f>
        <v>212</v>
      </c>
      <c r="H67" s="10">
        <f>'Členství KFS a OFS 2017'!H67-'Členství KFS a OFS 2016'!H67</f>
        <v>184</v>
      </c>
    </row>
    <row r="68" spans="2:8" ht="15" thickBot="1">
      <c r="B68" s="6" t="s">
        <v>71</v>
      </c>
      <c r="C68" s="10">
        <f>'Členství KFS a OFS 2017'!C68-'Členství KFS a OFS 2016'!C68</f>
        <v>426</v>
      </c>
      <c r="D68" s="10">
        <f>'Členství KFS a OFS 2017'!D68-'Členství KFS a OFS 2016'!D68</f>
        <v>460</v>
      </c>
      <c r="E68" s="10">
        <f>'Členství KFS a OFS 2017'!E68-'Členství KFS a OFS 2016'!E68</f>
        <v>32</v>
      </c>
      <c r="F68" s="10">
        <f>'Členství KFS a OFS 2017'!F68-'Členství KFS a OFS 2016'!F68</f>
        <v>31</v>
      </c>
      <c r="G68" s="10">
        <f>'Členství KFS a OFS 2017'!G68-'Členství KFS a OFS 2016'!G68</f>
        <v>458</v>
      </c>
      <c r="H68" s="10">
        <f>'Členství KFS a OFS 2017'!H68-'Členství KFS a OFS 2016'!H68</f>
        <v>491</v>
      </c>
    </row>
    <row r="69" spans="2:15" ht="15.75" thickBot="1">
      <c r="B69" s="6" t="s">
        <v>72</v>
      </c>
      <c r="C69" s="10">
        <f>'Členství KFS a OFS 2017'!C69-'Členství KFS a OFS 2016'!C69</f>
        <v>339</v>
      </c>
      <c r="D69" s="10">
        <f>'Členství KFS a OFS 2017'!D69-'Členství KFS a OFS 2016'!D69</f>
        <v>296</v>
      </c>
      <c r="E69" s="10">
        <f>'Členství KFS a OFS 2017'!E69-'Členství KFS a OFS 2016'!E69</f>
        <v>16</v>
      </c>
      <c r="F69" s="10">
        <f>'Členství KFS a OFS 2017'!F69-'Členství KFS a OFS 2016'!F69</f>
        <v>24</v>
      </c>
      <c r="G69" s="10">
        <f>'Členství KFS a OFS 2017'!G69-'Členství KFS a OFS 2016'!G69</f>
        <v>355</v>
      </c>
      <c r="H69" s="10">
        <f>'Členství KFS a OFS 2017'!H69-'Členství KFS a OFS 2016'!H69</f>
        <v>320</v>
      </c>
      <c r="J69" s="3" t="s">
        <v>101</v>
      </c>
      <c r="K69" s="3"/>
      <c r="L69" s="4">
        <f>'Členství KFS a OFS 2017'!L69-'Členství KFS a OFS 2016'!L69</f>
        <v>0.002560620988027104</v>
      </c>
      <c r="M69" s="3" t="s">
        <v>99</v>
      </c>
      <c r="N69" s="3"/>
      <c r="O69" s="4">
        <f>'Členství KFS a OFS 2017'!O69-'Členství KFS a OFS 2016'!O69</f>
        <v>0.0024855977816299474</v>
      </c>
    </row>
    <row r="70" spans="2:15" ht="15.75" thickBot="1">
      <c r="B70" s="6" t="s">
        <v>73</v>
      </c>
      <c r="C70" s="10">
        <f>'Členství KFS a OFS 2017'!C70-'Členství KFS a OFS 2016'!C70</f>
        <v>99</v>
      </c>
      <c r="D70" s="10">
        <f>'Členství KFS a OFS 2017'!D70-'Členství KFS a OFS 2016'!D70</f>
        <v>113</v>
      </c>
      <c r="E70" s="10">
        <f>'Členství KFS a OFS 2017'!E70-'Členství KFS a OFS 2016'!E70</f>
        <v>23</v>
      </c>
      <c r="F70" s="10">
        <f>'Členství KFS a OFS 2017'!F70-'Členství KFS a OFS 2016'!F70</f>
        <v>21</v>
      </c>
      <c r="G70" s="10">
        <f>'Členství KFS a OFS 2017'!G70-'Členství KFS a OFS 2016'!G70</f>
        <v>122</v>
      </c>
      <c r="H70" s="10">
        <f>'Členství KFS a OFS 2017'!H70-'Členství KFS a OFS 2016'!H70</f>
        <v>134</v>
      </c>
      <c r="J70" s="3" t="s">
        <v>102</v>
      </c>
      <c r="K70" s="3"/>
      <c r="L70" s="4">
        <f>'Členství KFS a OFS 2017'!L70-'Členství KFS a OFS 2016'!L70</f>
        <v>0.00029834535522719834</v>
      </c>
      <c r="M70" s="3" t="s">
        <v>100</v>
      </c>
      <c r="N70" s="3"/>
      <c r="O70" s="4">
        <f>'Členství KFS a OFS 2017'!O70-'Členství KFS a OFS 2016'!O70</f>
        <v>0.00029254403307533766</v>
      </c>
    </row>
    <row r="71" spans="2:15" ht="15.75" thickBot="1">
      <c r="B71" s="6" t="s">
        <v>74</v>
      </c>
      <c r="C71" s="10">
        <f>'Členství KFS a OFS 2017'!C71-'Členství KFS a OFS 2016'!C71</f>
        <v>169</v>
      </c>
      <c r="D71" s="10">
        <f>'Členství KFS a OFS 2017'!D71-'Členství KFS a OFS 2016'!D71</f>
        <v>156</v>
      </c>
      <c r="E71" s="10">
        <f>'Členství KFS a OFS 2017'!E71-'Členství KFS a OFS 2016'!E71</f>
        <v>19</v>
      </c>
      <c r="F71" s="10">
        <f>'Členství KFS a OFS 2017'!F71-'Členství KFS a OFS 2016'!F71</f>
        <v>19</v>
      </c>
      <c r="G71" s="10">
        <f>'Členství KFS a OFS 2017'!G71-'Členství KFS a OFS 2016'!G71</f>
        <v>188</v>
      </c>
      <c r="H71" s="10">
        <f>'Členství KFS a OFS 2017'!H71-'Členství KFS a OFS 2016'!H71</f>
        <v>175</v>
      </c>
      <c r="J71" s="3" t="s">
        <v>103</v>
      </c>
      <c r="K71" s="3"/>
      <c r="L71" s="4">
        <f>'Členství KFS a OFS 2017'!L71-'Členství KFS a OFS 2016'!L71</f>
        <v>0.0028589663432542975</v>
      </c>
      <c r="M71" s="3" t="s">
        <v>104</v>
      </c>
      <c r="N71" s="3"/>
      <c r="O71" s="4">
        <f>'Členství KFS a OFS 2017'!O71-'Členství KFS a OFS 2016'!O71</f>
        <v>0.002778141814705287</v>
      </c>
    </row>
    <row r="72" spans="2:15" ht="15.75" thickBot="1">
      <c r="B72" s="25" t="s">
        <v>75</v>
      </c>
      <c r="C72" s="17">
        <f>SUM(C65:C71)</f>
        <v>1545</v>
      </c>
      <c r="D72" s="14">
        <f>SUM(D65:D71)</f>
        <v>1498</v>
      </c>
      <c r="E72" s="14">
        <f>SUM(E65:E71)</f>
        <v>175</v>
      </c>
      <c r="F72" s="15">
        <f>SUM(F65:F71)</f>
        <v>171</v>
      </c>
      <c r="G72" s="15">
        <f>SUM(G65:G71)</f>
        <v>1720</v>
      </c>
      <c r="H72" s="16">
        <f>SUM(H65:H71)</f>
        <v>1669</v>
      </c>
      <c r="J72" s="3" t="s">
        <v>98</v>
      </c>
      <c r="K72" s="3"/>
      <c r="L72" s="5">
        <f>'Členství KFS a OFS 2017'!L72-'Členství KFS a OFS 2016'!L72</f>
        <v>1994</v>
      </c>
      <c r="M72" s="31" t="s">
        <v>75</v>
      </c>
      <c r="N72" s="32"/>
      <c r="O72" s="33"/>
    </row>
    <row r="73" spans="2:8" ht="16.5" customHeight="1" thickBot="1">
      <c r="B73" s="6" t="s">
        <v>76</v>
      </c>
      <c r="C73" s="10">
        <f>'Členství KFS a OFS 2017'!C73-'Členství KFS a OFS 2016'!C73</f>
        <v>342</v>
      </c>
      <c r="D73" s="10">
        <f>'Členství KFS a OFS 2017'!D73-'Členství KFS a OFS 2016'!D73</f>
        <v>344</v>
      </c>
      <c r="E73" s="10">
        <f>'Členství KFS a OFS 2017'!E73-'Členství KFS a OFS 2016'!E73</f>
        <v>30</v>
      </c>
      <c r="F73" s="10">
        <f>'Členství KFS a OFS 2017'!F73-'Členství KFS a OFS 2016'!F73</f>
        <v>30</v>
      </c>
      <c r="G73" s="10">
        <f>'Členství KFS a OFS 2017'!G73-'Členství KFS a OFS 2016'!G73</f>
        <v>372</v>
      </c>
      <c r="H73" s="10">
        <f>'Členství KFS a OFS 2017'!H73-'Členství KFS a OFS 2016'!H73</f>
        <v>374</v>
      </c>
    </row>
    <row r="74" spans="2:8" ht="16.5" customHeight="1" thickBot="1">
      <c r="B74" s="6" t="s">
        <v>77</v>
      </c>
      <c r="C74" s="10">
        <f>'Členství KFS a OFS 2017'!C74-'Členství KFS a OFS 2016'!C74</f>
        <v>137</v>
      </c>
      <c r="D74" s="10">
        <f>'Členství KFS a OFS 2017'!D74-'Členství KFS a OFS 2016'!D74</f>
        <v>133</v>
      </c>
      <c r="E74" s="10">
        <f>'Členství KFS a OFS 2017'!E74-'Členství KFS a OFS 2016'!E74</f>
        <v>1</v>
      </c>
      <c r="F74" s="10">
        <f>'Členství KFS a OFS 2017'!F74-'Členství KFS a OFS 2016'!F74</f>
        <v>-3</v>
      </c>
      <c r="G74" s="10">
        <f>'Členství KFS a OFS 2017'!G74-'Členství KFS a OFS 2016'!G74</f>
        <v>138</v>
      </c>
      <c r="H74" s="10">
        <f>'Členství KFS a OFS 2017'!H74-'Členství KFS a OFS 2016'!H74</f>
        <v>130</v>
      </c>
    </row>
    <row r="75" spans="2:8" ht="16.5" customHeight="1" thickBot="1">
      <c r="B75" s="6" t="s">
        <v>78</v>
      </c>
      <c r="C75" s="10">
        <f>'Členství KFS a OFS 2017'!C75-'Členství KFS a OFS 2016'!C75</f>
        <v>90</v>
      </c>
      <c r="D75" s="10">
        <f>'Členství KFS a OFS 2017'!D75-'Členství KFS a OFS 2016'!D75</f>
        <v>88</v>
      </c>
      <c r="E75" s="10">
        <f>'Členství KFS a OFS 2017'!E75-'Členství KFS a OFS 2016'!E75</f>
        <v>5</v>
      </c>
      <c r="F75" s="10">
        <f>'Členství KFS a OFS 2017'!F75-'Členství KFS a OFS 2016'!F75</f>
        <v>-2</v>
      </c>
      <c r="G75" s="10">
        <f>'Členství KFS a OFS 2017'!G75-'Členství KFS a OFS 2016'!G75</f>
        <v>95</v>
      </c>
      <c r="H75" s="10">
        <f>'Členství KFS a OFS 2017'!H75-'Členství KFS a OFS 2016'!H75</f>
        <v>86</v>
      </c>
    </row>
    <row r="76" spans="2:8" ht="16.5" customHeight="1" thickBot="1">
      <c r="B76" s="6" t="s">
        <v>79</v>
      </c>
      <c r="C76" s="10">
        <f>'Členství KFS a OFS 2017'!C76-'Členství KFS a OFS 2016'!C76</f>
        <v>71</v>
      </c>
      <c r="D76" s="10">
        <f>'Členství KFS a OFS 2017'!D76-'Členství KFS a OFS 2016'!D76</f>
        <v>55</v>
      </c>
      <c r="E76" s="10">
        <f>'Členství KFS a OFS 2017'!E76-'Členství KFS a OFS 2016'!E76</f>
        <v>29</v>
      </c>
      <c r="F76" s="10">
        <f>'Členství KFS a OFS 2017'!F76-'Členství KFS a OFS 2016'!F76</f>
        <v>23</v>
      </c>
      <c r="G76" s="10">
        <f>'Členství KFS a OFS 2017'!G76-'Členství KFS a OFS 2016'!G76</f>
        <v>100</v>
      </c>
      <c r="H76" s="10">
        <f>'Členství KFS a OFS 2017'!H76-'Členství KFS a OFS 2016'!H76</f>
        <v>78</v>
      </c>
    </row>
    <row r="77" spans="2:15" ht="16.5" customHeight="1" thickBot="1">
      <c r="B77" s="6" t="s">
        <v>80</v>
      </c>
      <c r="C77" s="10">
        <f>'Členství KFS a OFS 2017'!C77-'Členství KFS a OFS 2016'!C77</f>
        <v>44</v>
      </c>
      <c r="D77" s="10">
        <f>'Členství KFS a OFS 2017'!D77-'Členství KFS a OFS 2016'!D77</f>
        <v>39</v>
      </c>
      <c r="E77" s="10">
        <f>'Členství KFS a OFS 2017'!E77-'Členství KFS a OFS 2016'!E77</f>
        <v>12</v>
      </c>
      <c r="F77" s="10">
        <f>'Členství KFS a OFS 2017'!F77-'Členství KFS a OFS 2016'!F77</f>
        <v>9</v>
      </c>
      <c r="G77" s="10">
        <f>'Členství KFS a OFS 2017'!G77-'Členství KFS a OFS 2016'!G77</f>
        <v>56</v>
      </c>
      <c r="H77" s="10">
        <f>'Členství KFS a OFS 2017'!H77-'Členství KFS a OFS 2016'!H77</f>
        <v>48</v>
      </c>
      <c r="J77" s="3" t="s">
        <v>101</v>
      </c>
      <c r="K77" s="3"/>
      <c r="L77" s="4">
        <f>'Členství KFS a OFS 2017'!L77-'Členství KFS a OFS 2016'!L77</f>
        <v>0.0014262066030553897</v>
      </c>
      <c r="M77" s="3" t="s">
        <v>99</v>
      </c>
      <c r="N77" s="3"/>
      <c r="O77" s="4">
        <f>'Členství KFS a OFS 2017'!O77-'Členství KFS a OFS 2016'!O77</f>
        <v>0.0014382054285464463</v>
      </c>
    </row>
    <row r="78" spans="2:15" ht="16.5" customHeight="1" thickBot="1">
      <c r="B78" s="6" t="s">
        <v>81</v>
      </c>
      <c r="C78" s="10">
        <f>'Členství KFS a OFS 2017'!C78-'Členství KFS a OFS 2016'!C78</f>
        <v>127</v>
      </c>
      <c r="D78" s="10">
        <f>'Členství KFS a OFS 2017'!D78-'Členství KFS a OFS 2016'!D78</f>
        <v>123</v>
      </c>
      <c r="E78" s="10">
        <f>'Členství KFS a OFS 2017'!E78-'Členství KFS a OFS 2016'!E78</f>
        <v>27</v>
      </c>
      <c r="F78" s="10">
        <f>'Členství KFS a OFS 2017'!F78-'Členství KFS a OFS 2016'!F78</f>
        <v>23</v>
      </c>
      <c r="G78" s="10">
        <f>'Členství KFS a OFS 2017'!G78-'Členství KFS a OFS 2016'!G78</f>
        <v>154</v>
      </c>
      <c r="H78" s="10">
        <f>'Členství KFS a OFS 2017'!H78-'Členství KFS a OFS 2016'!H78</f>
        <v>146</v>
      </c>
      <c r="J78" s="3" t="s">
        <v>102</v>
      </c>
      <c r="K78" s="3"/>
      <c r="L78" s="4">
        <f>'Členství KFS a OFS 2017'!L78-'Členství KFS a OFS 2016'!L78</f>
        <v>9.485861999503791E-05</v>
      </c>
      <c r="M78" s="3" t="s">
        <v>100</v>
      </c>
      <c r="N78" s="3"/>
      <c r="O78" s="4">
        <f>'Členství KFS a OFS 2017'!O78-'Členství KFS a OFS 2016'!O78</f>
        <v>0.00019415624415691367</v>
      </c>
    </row>
    <row r="79" spans="2:15" ht="16.5" customHeight="1" thickBot="1">
      <c r="B79" s="6" t="s">
        <v>82</v>
      </c>
      <c r="C79" s="10">
        <f>'Členství KFS a OFS 2017'!C79-'Členství KFS a OFS 2016'!C79</f>
        <v>130</v>
      </c>
      <c r="D79" s="10">
        <f>'Členství KFS a OFS 2017'!D79-'Členství KFS a OFS 2016'!D79</f>
        <v>165</v>
      </c>
      <c r="E79" s="10">
        <f>'Členství KFS a OFS 2017'!E79-'Členství KFS a OFS 2016'!E79</f>
        <v>-42</v>
      </c>
      <c r="F79" s="10">
        <f>'Členství KFS a OFS 2017'!F79-'Členství KFS a OFS 2016'!F79</f>
        <v>45</v>
      </c>
      <c r="G79" s="10">
        <f>'Členství KFS a OFS 2017'!G79-'Členství KFS a OFS 2016'!G79</f>
        <v>88</v>
      </c>
      <c r="H79" s="10">
        <f>'Členství KFS a OFS 2017'!H79-'Členství KFS a OFS 2016'!H79</f>
        <v>210</v>
      </c>
      <c r="J79" s="3" t="s">
        <v>103</v>
      </c>
      <c r="K79" s="3"/>
      <c r="L79" s="4">
        <f>'Členství KFS a OFS 2017'!L79-'Členství KFS a OFS 2016'!L79</f>
        <v>0.0015210652230504274</v>
      </c>
      <c r="M79" s="3" t="s">
        <v>104</v>
      </c>
      <c r="N79" s="3"/>
      <c r="O79" s="4">
        <f>'Členství KFS a OFS 2017'!O79-'Členství KFS a OFS 2016'!O79</f>
        <v>0.001632361672703364</v>
      </c>
    </row>
    <row r="80" spans="2:15" ht="16.5" customHeight="1" thickBot="1">
      <c r="B80" s="25" t="s">
        <v>83</v>
      </c>
      <c r="C80" s="17">
        <f>SUM(C73:C79)</f>
        <v>941</v>
      </c>
      <c r="D80" s="14">
        <f>SUM(D73:D79)</f>
        <v>947</v>
      </c>
      <c r="E80" s="14">
        <f>SUM(E73:E79)</f>
        <v>62</v>
      </c>
      <c r="F80" s="15">
        <f>SUM(F73:F79)</f>
        <v>125</v>
      </c>
      <c r="G80" s="15">
        <f>SUM(G73:G79)</f>
        <v>1003</v>
      </c>
      <c r="H80" s="16">
        <f>SUM(H73:H79)</f>
        <v>1072</v>
      </c>
      <c r="J80" s="3" t="s">
        <v>98</v>
      </c>
      <c r="K80" s="3"/>
      <c r="L80" s="5">
        <f>'Členství KFS a OFS 2017'!L80-'Členství KFS a OFS 2016'!L80</f>
        <v>948</v>
      </c>
      <c r="M80" s="31" t="s">
        <v>83</v>
      </c>
      <c r="N80" s="32"/>
      <c r="O80" s="33"/>
    </row>
    <row r="81" spans="2:8" ht="15" thickBot="1">
      <c r="B81" s="6" t="s">
        <v>84</v>
      </c>
      <c r="C81" s="10">
        <f>'Členství KFS a OFS 2017'!C81-'Členství KFS a OFS 2016'!C81</f>
        <v>439</v>
      </c>
      <c r="D81" s="10">
        <f>'Členství KFS a OFS 2017'!D81-'Členství KFS a OFS 2016'!D81</f>
        <v>431</v>
      </c>
      <c r="E81" s="10">
        <f>'Členství KFS a OFS 2017'!E81-'Členství KFS a OFS 2016'!E81</f>
        <v>30</v>
      </c>
      <c r="F81" s="10">
        <f>'Členství KFS a OFS 2017'!F81-'Členství KFS a OFS 2016'!F81</f>
        <v>29</v>
      </c>
      <c r="G81" s="10">
        <f>'Členství KFS a OFS 2017'!G81-'Členství KFS a OFS 2016'!G81</f>
        <v>469</v>
      </c>
      <c r="H81" s="10">
        <f>'Členství KFS a OFS 2017'!H81-'Členství KFS a OFS 2016'!H81</f>
        <v>460</v>
      </c>
    </row>
    <row r="82" spans="2:8" ht="15" thickBot="1">
      <c r="B82" s="6" t="s">
        <v>85</v>
      </c>
      <c r="C82" s="10">
        <f>'Členství KFS a OFS 2017'!C82-'Členství KFS a OFS 2016'!C82</f>
        <v>362</v>
      </c>
      <c r="D82" s="10">
        <f>'Členství KFS a OFS 2017'!D82-'Členství KFS a OFS 2016'!D82</f>
        <v>335</v>
      </c>
      <c r="E82" s="10">
        <f>'Členství KFS a OFS 2017'!E82-'Členství KFS a OFS 2016'!E82</f>
        <v>15</v>
      </c>
      <c r="F82" s="10">
        <f>'Členství KFS a OFS 2017'!F82-'Členství KFS a OFS 2016'!F82</f>
        <v>10</v>
      </c>
      <c r="G82" s="10">
        <f>'Členství KFS a OFS 2017'!G82-'Členství KFS a OFS 2016'!G82</f>
        <v>377</v>
      </c>
      <c r="H82" s="10">
        <f>'Členství KFS a OFS 2017'!H82-'Členství KFS a OFS 2016'!H82</f>
        <v>345</v>
      </c>
    </row>
    <row r="83" spans="2:8" ht="15" thickBot="1">
      <c r="B83" s="6" t="s">
        <v>86</v>
      </c>
      <c r="C83" s="10">
        <f>'Členství KFS a OFS 2017'!C83-'Členství KFS a OFS 2016'!C83</f>
        <v>596</v>
      </c>
      <c r="D83" s="10">
        <f>'Členství KFS a OFS 2017'!D83-'Členství KFS a OFS 2016'!D83</f>
        <v>516</v>
      </c>
      <c r="E83" s="10">
        <f>'Členství KFS a OFS 2017'!E83-'Členství KFS a OFS 2016'!E83</f>
        <v>26</v>
      </c>
      <c r="F83" s="10">
        <f>'Členství KFS a OFS 2017'!F83-'Členství KFS a OFS 2016'!F83</f>
        <v>15</v>
      </c>
      <c r="G83" s="10">
        <f>'Členství KFS a OFS 2017'!G83-'Členství KFS a OFS 2016'!G83</f>
        <v>622</v>
      </c>
      <c r="H83" s="10">
        <f>'Členství KFS a OFS 2017'!H83-'Členství KFS a OFS 2016'!H83</f>
        <v>531</v>
      </c>
    </row>
    <row r="84" spans="2:8" ht="15" thickBot="1">
      <c r="B84" s="6" t="s">
        <v>87</v>
      </c>
      <c r="C84" s="10">
        <f>'Členství KFS a OFS 2017'!C84-'Členství KFS a OFS 2016'!C84</f>
        <v>292</v>
      </c>
      <c r="D84" s="10">
        <f>'Členství KFS a OFS 2017'!D84-'Členství KFS a OFS 2016'!D84</f>
        <v>272</v>
      </c>
      <c r="E84" s="10">
        <f>'Členství KFS a OFS 2017'!E84-'Členství KFS a OFS 2016'!E84</f>
        <v>31</v>
      </c>
      <c r="F84" s="10">
        <f>'Členství KFS a OFS 2017'!F84-'Členství KFS a OFS 2016'!F84</f>
        <v>35</v>
      </c>
      <c r="G84" s="10">
        <f>'Členství KFS a OFS 2017'!G84-'Členství KFS a OFS 2016'!G84</f>
        <v>323</v>
      </c>
      <c r="H84" s="10">
        <f>'Členství KFS a OFS 2017'!H84-'Členství KFS a OFS 2016'!H84</f>
        <v>307</v>
      </c>
    </row>
    <row r="85" spans="2:8" ht="15" thickBot="1">
      <c r="B85" s="6" t="s">
        <v>88</v>
      </c>
      <c r="C85" s="10">
        <f>'Členství KFS a OFS 2017'!C85-'Členství KFS a OFS 2016'!C85</f>
        <v>215</v>
      </c>
      <c r="D85" s="10">
        <f>'Členství KFS a OFS 2017'!D85-'Členství KFS a OFS 2016'!D85</f>
        <v>210</v>
      </c>
      <c r="E85" s="10">
        <f>'Členství KFS a OFS 2017'!E85-'Členství KFS a OFS 2016'!E85</f>
        <v>75</v>
      </c>
      <c r="F85" s="10">
        <f>'Členství KFS a OFS 2017'!F85-'Členství KFS a OFS 2016'!F85</f>
        <v>70</v>
      </c>
      <c r="G85" s="10">
        <f>'Členství KFS a OFS 2017'!G85-'Členství KFS a OFS 2016'!G85</f>
        <v>290</v>
      </c>
      <c r="H85" s="10">
        <f>'Členství KFS a OFS 2017'!H85-'Členství KFS a OFS 2016'!H85</f>
        <v>280</v>
      </c>
    </row>
    <row r="86" spans="2:8" ht="15" thickBot="1">
      <c r="B86" s="6" t="s">
        <v>89</v>
      </c>
      <c r="C86" s="10">
        <f>'Členství KFS a OFS 2017'!C86-'Členství KFS a OFS 2016'!C86</f>
        <v>520</v>
      </c>
      <c r="D86" s="10">
        <f>'Členství KFS a OFS 2017'!D86-'Členství KFS a OFS 2016'!D86</f>
        <v>473</v>
      </c>
      <c r="E86" s="10">
        <f>'Členství KFS a OFS 2017'!E86-'Členství KFS a OFS 2016'!E86</f>
        <v>21</v>
      </c>
      <c r="F86" s="10">
        <f>'Členství KFS a OFS 2017'!F86-'Členství KFS a OFS 2016'!F86</f>
        <v>19</v>
      </c>
      <c r="G86" s="10">
        <f>'Členství KFS a OFS 2017'!G86-'Členství KFS a OFS 2016'!G86</f>
        <v>541</v>
      </c>
      <c r="H86" s="10">
        <f>'Členství KFS a OFS 2017'!H86-'Členství KFS a OFS 2016'!H86</f>
        <v>492</v>
      </c>
    </row>
    <row r="87" spans="2:8" ht="15" thickBot="1">
      <c r="B87" s="6" t="s">
        <v>90</v>
      </c>
      <c r="C87" s="10">
        <f>'Členství KFS a OFS 2017'!C87-'Členství KFS a OFS 2016'!C87</f>
        <v>546</v>
      </c>
      <c r="D87" s="10">
        <f>'Členství KFS a OFS 2017'!D87-'Členství KFS a OFS 2016'!D87</f>
        <v>519</v>
      </c>
      <c r="E87" s="10">
        <f>'Členství KFS a OFS 2017'!E87-'Členství KFS a OFS 2016'!E87</f>
        <v>55</v>
      </c>
      <c r="F87" s="10">
        <f>'Členství KFS a OFS 2017'!F87-'Členství KFS a OFS 2016'!F87</f>
        <v>57</v>
      </c>
      <c r="G87" s="10">
        <f>'Členství KFS a OFS 2017'!G87-'Členství KFS a OFS 2016'!G87</f>
        <v>601</v>
      </c>
      <c r="H87" s="10">
        <f>'Členství KFS a OFS 2017'!H87-'Členství KFS a OFS 2016'!H87</f>
        <v>576</v>
      </c>
    </row>
    <row r="88" spans="2:8" ht="15" thickBot="1">
      <c r="B88" s="6" t="s">
        <v>91</v>
      </c>
      <c r="C88" s="10">
        <f>'Členství KFS a OFS 2017'!C88-'Členství KFS a OFS 2016'!C88</f>
        <v>482</v>
      </c>
      <c r="D88" s="10">
        <f>'Členství KFS a OFS 2017'!D88-'Členství KFS a OFS 2016'!D88</f>
        <v>466</v>
      </c>
      <c r="E88" s="10">
        <f>'Členství KFS a OFS 2017'!E88-'Členství KFS a OFS 2016'!E88</f>
        <v>-23</v>
      </c>
      <c r="F88" s="10">
        <f>'Členství KFS a OFS 2017'!F88-'Členství KFS a OFS 2016'!F88</f>
        <v>-20</v>
      </c>
      <c r="G88" s="10">
        <f>'Členství KFS a OFS 2017'!G88-'Členství KFS a OFS 2016'!G88</f>
        <v>459</v>
      </c>
      <c r="H88" s="10">
        <f>'Členství KFS a OFS 2017'!H88-'Členství KFS a OFS 2016'!H88</f>
        <v>446</v>
      </c>
    </row>
    <row r="89" spans="2:8" ht="15" thickBot="1">
      <c r="B89" s="6" t="s">
        <v>92</v>
      </c>
      <c r="C89" s="10">
        <f>'Členství KFS a OFS 2017'!C89-'Členství KFS a OFS 2016'!C89</f>
        <v>711</v>
      </c>
      <c r="D89" s="10">
        <f>'Členství KFS a OFS 2017'!D89-'Členství KFS a OFS 2016'!D89</f>
        <v>643</v>
      </c>
      <c r="E89" s="10">
        <f>'Členství KFS a OFS 2017'!E89-'Členství KFS a OFS 2016'!E89</f>
        <v>57</v>
      </c>
      <c r="F89" s="10">
        <f>'Členství KFS a OFS 2017'!F89-'Členství KFS a OFS 2016'!F89</f>
        <v>50</v>
      </c>
      <c r="G89" s="10">
        <f>'Členství KFS a OFS 2017'!G89-'Členství KFS a OFS 2016'!G89</f>
        <v>768</v>
      </c>
      <c r="H89" s="10">
        <f>'Členství KFS a OFS 2017'!H89-'Členství KFS a OFS 2016'!H89</f>
        <v>693</v>
      </c>
    </row>
    <row r="90" spans="2:15" ht="15.75" thickBot="1">
      <c r="B90" s="6" t="s">
        <v>93</v>
      </c>
      <c r="C90" s="10">
        <f>'Členství KFS a OFS 2017'!C90-'Členství KFS a OFS 2016'!C90</f>
        <v>453</v>
      </c>
      <c r="D90" s="10">
        <f>'Členství KFS a OFS 2017'!D90-'Členství KFS a OFS 2016'!D90</f>
        <v>433</v>
      </c>
      <c r="E90" s="10">
        <f>'Členství KFS a OFS 2017'!E90-'Členství KFS a OFS 2016'!E90</f>
        <v>-24</v>
      </c>
      <c r="F90" s="10">
        <f>'Členství KFS a OFS 2017'!F90-'Členství KFS a OFS 2016'!F90</f>
        <v>-10</v>
      </c>
      <c r="G90" s="10">
        <f>'Členství KFS a OFS 2017'!G90-'Členství KFS a OFS 2016'!G90</f>
        <v>429</v>
      </c>
      <c r="H90" s="10">
        <f>'Členství KFS a OFS 2017'!H90-'Členství KFS a OFS 2016'!H90</f>
        <v>423</v>
      </c>
      <c r="J90" s="3" t="s">
        <v>101</v>
      </c>
      <c r="K90" s="3"/>
      <c r="L90" s="4">
        <f>'Členství KFS a OFS 2017'!L90-'Členství KFS a OFS 2016'!L90</f>
        <v>0.0035110711391298163</v>
      </c>
      <c r="M90" s="3" t="s">
        <v>99</v>
      </c>
      <c r="N90" s="3"/>
      <c r="O90" s="4">
        <f>'Členství KFS a OFS 2017'!O90-'Členství KFS a OFS 2016'!O90</f>
        <v>0.003270767894117871</v>
      </c>
    </row>
    <row r="91" spans="2:15" ht="15.75" thickBot="1">
      <c r="B91" s="6" t="s">
        <v>94</v>
      </c>
      <c r="C91" s="10">
        <f>'Členství KFS a OFS 2017'!C91-'Členství KFS a OFS 2016'!C91</f>
        <v>370</v>
      </c>
      <c r="D91" s="10">
        <f>'Členství KFS a OFS 2017'!D91-'Členství KFS a OFS 2016'!D91</f>
        <v>357</v>
      </c>
      <c r="E91" s="10">
        <f>'Členství KFS a OFS 2017'!E91-'Členství KFS a OFS 2016'!E91</f>
        <v>25</v>
      </c>
      <c r="F91" s="10">
        <f>'Členství KFS a OFS 2017'!F91-'Členství KFS a OFS 2016'!F91</f>
        <v>27</v>
      </c>
      <c r="G91" s="10">
        <f>'Členství KFS a OFS 2017'!G91-'Členství KFS a OFS 2016'!G91</f>
        <v>395</v>
      </c>
      <c r="H91" s="10">
        <f>'Členství KFS a OFS 2017'!H91-'Členství KFS a OFS 2016'!H91</f>
        <v>384</v>
      </c>
      <c r="J91" s="3" t="s">
        <v>102</v>
      </c>
      <c r="K91" s="3"/>
      <c r="L91" s="4">
        <f>'Členství KFS a OFS 2017'!L91-'Členství KFS a OFS 2016'!L91</f>
        <v>0.00023431677722409328</v>
      </c>
      <c r="M91" s="3" t="s">
        <v>100</v>
      </c>
      <c r="N91" s="3"/>
      <c r="O91" s="4">
        <f>'Členství KFS a OFS 2017'!O91-'Členství KFS a OFS 2016'!O91</f>
        <v>0.00023272648445022337</v>
      </c>
    </row>
    <row r="92" spans="2:15" ht="15.75" thickBot="1">
      <c r="B92" s="6" t="s">
        <v>95</v>
      </c>
      <c r="C92" s="10">
        <f>'Členství KFS a OFS 2017'!C92-'Členství KFS a OFS 2016'!C92</f>
        <v>152</v>
      </c>
      <c r="D92" s="10">
        <f>'Členství KFS a OFS 2017'!D92-'Členství KFS a OFS 2016'!D92</f>
        <v>138</v>
      </c>
      <c r="E92" s="10">
        <f>'Členství KFS a OFS 2017'!E92-'Členství KFS a OFS 2016'!E92</f>
        <v>45</v>
      </c>
      <c r="F92" s="10">
        <f>'Členství KFS a OFS 2017'!F92-'Členství KFS a OFS 2016'!F92</f>
        <v>44</v>
      </c>
      <c r="G92" s="10">
        <f>'Členství KFS a OFS 2017'!G92-'Členství KFS a OFS 2016'!G92</f>
        <v>197</v>
      </c>
      <c r="H92" s="10">
        <f>'Členství KFS a OFS 2017'!H92-'Členství KFS a OFS 2016'!H92</f>
        <v>182</v>
      </c>
      <c r="J92" s="3" t="s">
        <v>103</v>
      </c>
      <c r="K92" s="3"/>
      <c r="L92" s="4">
        <f>'Členství KFS a OFS 2017'!L92-'Členství KFS a OFS 2016'!L92</f>
        <v>0.003745387916353919</v>
      </c>
      <c r="M92" s="3" t="s">
        <v>104</v>
      </c>
      <c r="N92" s="3"/>
      <c r="O92" s="4">
        <f>'Členství KFS a OFS 2017'!O92-'Členství KFS a OFS 2016'!O92</f>
        <v>0.0035034943785680964</v>
      </c>
    </row>
    <row r="93" spans="2:15" ht="15.75" thickBot="1">
      <c r="B93" s="25" t="s">
        <v>96</v>
      </c>
      <c r="C93" s="17">
        <f>SUM(C81:C92)</f>
        <v>5138</v>
      </c>
      <c r="D93" s="14">
        <f>SUM(D81:D92)</f>
        <v>4793</v>
      </c>
      <c r="E93" s="14">
        <f>SUM(E81:E92)</f>
        <v>333</v>
      </c>
      <c r="F93" s="15">
        <f>SUM(F81:F92)</f>
        <v>326</v>
      </c>
      <c r="G93" s="15">
        <f>SUM(G81:G92)</f>
        <v>5471</v>
      </c>
      <c r="H93" s="16">
        <f>SUM(H81:H92)</f>
        <v>5119</v>
      </c>
      <c r="J93" s="3" t="s">
        <v>98</v>
      </c>
      <c r="K93" s="3"/>
      <c r="L93" s="5">
        <f>'Členství KFS a OFS 2017'!L93-'Členství KFS a OFS 2016'!L93</f>
        <v>12125</v>
      </c>
      <c r="M93" s="31" t="s">
        <v>96</v>
      </c>
      <c r="N93" s="32"/>
      <c r="O93" s="33"/>
    </row>
    <row r="94" spans="2:8" ht="15" thickBot="1">
      <c r="B94" s="6"/>
      <c r="C94" s="10"/>
      <c r="D94" s="10"/>
      <c r="E94" s="10"/>
      <c r="F94" s="10"/>
      <c r="G94" s="10"/>
      <c r="H94" s="10"/>
    </row>
    <row r="95" spans="2:15" ht="15.75" thickBot="1">
      <c r="B95" s="6"/>
      <c r="C95" s="10"/>
      <c r="D95" s="10"/>
      <c r="E95" s="10"/>
      <c r="F95" s="10"/>
      <c r="G95" s="10"/>
      <c r="H95" s="10"/>
      <c r="J95" s="3" t="s">
        <v>101</v>
      </c>
      <c r="K95" s="3"/>
      <c r="L95" s="4">
        <f>'Členství KFS a OFS 2017'!L95-'Členství KFS a OFS 2016'!L95</f>
        <v>0.0020505971210100365</v>
      </c>
      <c r="M95" s="3" t="s">
        <v>99</v>
      </c>
      <c r="N95" s="3"/>
      <c r="O95" s="4">
        <f>'Členství KFS a OFS 2017'!O95-'Členství KFS a OFS 2016'!O95</f>
        <v>0.0019072934981035627</v>
      </c>
    </row>
    <row r="96" spans="2:15" ht="15.75" thickBot="1">
      <c r="B96" s="6"/>
      <c r="C96" s="10"/>
      <c r="D96" s="10"/>
      <c r="E96" s="10"/>
      <c r="F96" s="10"/>
      <c r="G96" s="10"/>
      <c r="H96" s="10"/>
      <c r="J96" s="3" t="s">
        <v>102</v>
      </c>
      <c r="K96" s="3"/>
      <c r="L96" s="4">
        <f>'Členství KFS a OFS 2017'!L96-'Členství KFS a OFS 2016'!L96</f>
        <v>0.00017786614366295072</v>
      </c>
      <c r="M96" s="3" t="s">
        <v>100</v>
      </c>
      <c r="N96" s="3"/>
      <c r="O96" s="4">
        <f>'Členství KFS a OFS 2017'!O96-'Členství KFS a OFS 2016'!O96</f>
        <v>0.00015802704639105792</v>
      </c>
    </row>
    <row r="97" spans="2:15" ht="15.75" thickBot="1">
      <c r="B97" s="6"/>
      <c r="C97" s="10"/>
      <c r="D97" s="10"/>
      <c r="E97" s="10"/>
      <c r="F97" s="10"/>
      <c r="G97" s="10"/>
      <c r="H97" s="10"/>
      <c r="J97" s="3" t="s">
        <v>103</v>
      </c>
      <c r="K97" s="3"/>
      <c r="L97" s="4">
        <f>'Členství KFS a OFS 2017'!L97-'Členství KFS a OFS 2016'!L97</f>
        <v>0.0022284632646729866</v>
      </c>
      <c r="M97" s="3" t="s">
        <v>104</v>
      </c>
      <c r="N97" s="3"/>
      <c r="O97" s="4">
        <f>'Členství KFS a OFS 2017'!O97-'Členství KFS a OFS 2016'!O97</f>
        <v>0.002065320544494622</v>
      </c>
    </row>
    <row r="98" spans="2:15" ht="15.75" thickBot="1">
      <c r="B98" s="25" t="s">
        <v>97</v>
      </c>
      <c r="C98" s="17">
        <f>'Členství KFS a OFS 2017'!C98-'Členství KFS a OFS 2016'!C98</f>
        <v>2791</v>
      </c>
      <c r="D98" s="14">
        <f>'Členství KFS a OFS 2017'!D98-'Členství KFS a OFS 2016'!D98</f>
        <v>2596</v>
      </c>
      <c r="E98" s="14">
        <f>'Členství KFS a OFS 2017'!E98-'Členství KFS a OFS 2016'!E98</f>
        <v>239</v>
      </c>
      <c r="F98" s="15">
        <f>'Členství KFS a OFS 2017'!F98-'Členství KFS a OFS 2016'!F98</f>
        <v>210</v>
      </c>
      <c r="G98" s="15">
        <f>'Členství KFS a OFS 2017'!G98-'Členství KFS a OFS 2016'!G98</f>
        <v>3030</v>
      </c>
      <c r="H98" s="16">
        <f>'Členství KFS a OFS 2017'!H98-'Členství KFS a OFS 2016'!H98</f>
        <v>2806</v>
      </c>
      <c r="J98" s="3" t="s">
        <v>98</v>
      </c>
      <c r="K98" s="3"/>
      <c r="L98" s="5">
        <f>'Členství KFS a OFS 2017'!L98-'Členství KFS a OFS 2016'!L98</f>
        <v>13059</v>
      </c>
      <c r="M98" s="31" t="s">
        <v>97</v>
      </c>
      <c r="N98" s="32"/>
      <c r="O98" s="33"/>
    </row>
    <row r="100" spans="2:12" ht="14.25" customHeight="1">
      <c r="B100" s="30" t="s">
        <v>4</v>
      </c>
      <c r="C100" s="46">
        <f>'Členství KFS a OFS 2017'!C100:C101-'Členství KFS a OFS 2016'!C100:C101</f>
        <v>25614</v>
      </c>
      <c r="D100" s="46">
        <f>'Členství KFS a OFS 2017'!D100:D101-'Členství KFS a OFS 2016'!D100:D101</f>
        <v>23936</v>
      </c>
      <c r="E100" s="46">
        <f>'Členství KFS a OFS 2017'!E100:E101-'Členství KFS a OFS 2016'!E100:E101</f>
        <v>2572</v>
      </c>
      <c r="F100" s="46">
        <f>'Členství KFS a OFS 2017'!F100:F101-'Členství KFS a OFS 2016'!F100:F101</f>
        <v>2366</v>
      </c>
      <c r="G100" s="46">
        <f>'Členství KFS a OFS 2017'!G100:G101-'Členství KFS a OFS 2016'!G100:G101</f>
        <v>28186</v>
      </c>
      <c r="H100" s="46">
        <f>'Členství KFS a OFS 2017'!H100:H101-'Členství KFS a OFS 2016'!H100:H101</f>
        <v>26302</v>
      </c>
      <c r="L100" s="46">
        <f>'Členství KFS a OFS 2017'!L100:L101-'Členství KFS a OFS 2016'!L100:L101</f>
        <v>24977</v>
      </c>
    </row>
    <row r="101" spans="2:12" ht="14.25" customHeight="1">
      <c r="B101" s="30"/>
      <c r="C101" s="47"/>
      <c r="D101" s="47"/>
      <c r="E101" s="47"/>
      <c r="F101" s="47"/>
      <c r="G101" s="47"/>
      <c r="H101" s="47"/>
      <c r="L101" s="47"/>
    </row>
  </sheetData>
  <sheetProtection/>
  <mergeCells count="31">
    <mergeCell ref="B60:H60"/>
    <mergeCell ref="H100:H101"/>
    <mergeCell ref="L100:L101"/>
    <mergeCell ref="B100:B101"/>
    <mergeCell ref="C100:C101"/>
    <mergeCell ref="D100:D101"/>
    <mergeCell ref="E100:E101"/>
    <mergeCell ref="F100:F101"/>
    <mergeCell ref="G100:G101"/>
    <mergeCell ref="M98:O98"/>
    <mergeCell ref="M24:O24"/>
    <mergeCell ref="M30:O30"/>
    <mergeCell ref="M35:O35"/>
    <mergeCell ref="M40:O40"/>
    <mergeCell ref="M46:O46"/>
    <mergeCell ref="M51:O51"/>
    <mergeCell ref="M59:O59"/>
    <mergeCell ref="M64:O64"/>
    <mergeCell ref="M72:O72"/>
    <mergeCell ref="M80:O80"/>
    <mergeCell ref="M93:O93"/>
    <mergeCell ref="M18:O18"/>
    <mergeCell ref="B1:H1"/>
    <mergeCell ref="C2:D2"/>
    <mergeCell ref="E2:F2"/>
    <mergeCell ref="G2:H2"/>
    <mergeCell ref="M11:O11"/>
    <mergeCell ref="J2:K2"/>
    <mergeCell ref="L2:M2"/>
    <mergeCell ref="N2:O2"/>
    <mergeCell ref="J1:O1"/>
  </mergeCells>
  <conditionalFormatting sqref="C41:H45">
    <cfRule type="cellIs" priority="143" dxfId="114" operator="lessThan">
      <formula>0</formula>
    </cfRule>
    <cfRule type="cellIs" priority="144" dxfId="115" operator="greaterThan">
      <formula>0</formula>
    </cfRule>
  </conditionalFormatting>
  <conditionalFormatting sqref="C4:H10">
    <cfRule type="cellIs" priority="139" dxfId="114" operator="lessThan">
      <formula>0</formula>
    </cfRule>
    <cfRule type="cellIs" priority="140" dxfId="115" operator="greaterThan">
      <formula>0</formula>
    </cfRule>
  </conditionalFormatting>
  <conditionalFormatting sqref="C12:H17">
    <cfRule type="cellIs" priority="137" dxfId="114" operator="lessThan">
      <formula>0</formula>
    </cfRule>
    <cfRule type="cellIs" priority="138" dxfId="115" operator="greaterThan">
      <formula>0</formula>
    </cfRule>
  </conditionalFormatting>
  <conditionalFormatting sqref="C19:H23">
    <cfRule type="cellIs" priority="135" dxfId="114" operator="lessThan">
      <formula>0</formula>
    </cfRule>
    <cfRule type="cellIs" priority="136" dxfId="115" operator="greaterThan">
      <formula>0</formula>
    </cfRule>
  </conditionalFormatting>
  <conditionalFormatting sqref="C25:H29">
    <cfRule type="cellIs" priority="133" dxfId="114" operator="lessThan">
      <formula>0</formula>
    </cfRule>
    <cfRule type="cellIs" priority="134" dxfId="115" operator="greaterThan">
      <formula>0</formula>
    </cfRule>
  </conditionalFormatting>
  <conditionalFormatting sqref="C31:H34">
    <cfRule type="cellIs" priority="131" dxfId="114" operator="lessThan">
      <formula>0</formula>
    </cfRule>
    <cfRule type="cellIs" priority="132" dxfId="115" operator="greaterThan">
      <formula>0</formula>
    </cfRule>
  </conditionalFormatting>
  <conditionalFormatting sqref="C36:H39">
    <cfRule type="cellIs" priority="129" dxfId="114" operator="lessThan">
      <formula>0</formula>
    </cfRule>
    <cfRule type="cellIs" priority="130" dxfId="115" operator="greaterThan">
      <formula>0</formula>
    </cfRule>
  </conditionalFormatting>
  <conditionalFormatting sqref="C47:H50">
    <cfRule type="cellIs" priority="127" dxfId="114" operator="lessThan">
      <formula>0</formula>
    </cfRule>
    <cfRule type="cellIs" priority="128" dxfId="115" operator="greaterThan">
      <formula>0</formula>
    </cfRule>
  </conditionalFormatting>
  <conditionalFormatting sqref="C52:H58">
    <cfRule type="cellIs" priority="125" dxfId="114" operator="lessThan">
      <formula>0</formula>
    </cfRule>
    <cfRule type="cellIs" priority="126" dxfId="115" operator="greaterThan">
      <formula>0</formula>
    </cfRule>
  </conditionalFormatting>
  <conditionalFormatting sqref="C61:H63">
    <cfRule type="cellIs" priority="123" dxfId="114" operator="lessThan">
      <formula>0</formula>
    </cfRule>
    <cfRule type="cellIs" priority="124" dxfId="115" operator="greaterThan">
      <formula>0</formula>
    </cfRule>
  </conditionalFormatting>
  <conditionalFormatting sqref="C65:H71">
    <cfRule type="cellIs" priority="121" dxfId="114" operator="lessThan">
      <formula>0</formula>
    </cfRule>
    <cfRule type="cellIs" priority="122" dxfId="115" operator="greaterThan">
      <formula>0</formula>
    </cfRule>
  </conditionalFormatting>
  <conditionalFormatting sqref="C73:H79">
    <cfRule type="cellIs" priority="119" dxfId="114" operator="lessThan">
      <formula>0</formula>
    </cfRule>
    <cfRule type="cellIs" priority="120" dxfId="115" operator="greaterThan">
      <formula>0</formula>
    </cfRule>
  </conditionalFormatting>
  <conditionalFormatting sqref="C81:H92">
    <cfRule type="cellIs" priority="117" dxfId="114" operator="lessThan">
      <formula>0</formula>
    </cfRule>
    <cfRule type="cellIs" priority="118" dxfId="115" operator="greaterThan">
      <formula>0</formula>
    </cfRule>
  </conditionalFormatting>
  <conditionalFormatting sqref="L46">
    <cfRule type="cellIs" priority="115" dxfId="114" operator="lessThan">
      <formula>0</formula>
    </cfRule>
    <cfRule type="cellIs" priority="116" dxfId="115" operator="greaterThan">
      <formula>0</formula>
    </cfRule>
  </conditionalFormatting>
  <conditionalFormatting sqref="L11">
    <cfRule type="cellIs" priority="113" dxfId="114" operator="lessThan">
      <formula>0</formula>
    </cfRule>
    <cfRule type="cellIs" priority="114" dxfId="115" operator="greaterThan">
      <formula>0</formula>
    </cfRule>
  </conditionalFormatting>
  <conditionalFormatting sqref="L18">
    <cfRule type="cellIs" priority="111" dxfId="114" operator="lessThan">
      <formula>0</formula>
    </cfRule>
    <cfRule type="cellIs" priority="112" dxfId="115" operator="greaterThan">
      <formula>0</formula>
    </cfRule>
  </conditionalFormatting>
  <conditionalFormatting sqref="L24">
    <cfRule type="cellIs" priority="109" dxfId="114" operator="lessThan">
      <formula>0</formula>
    </cfRule>
    <cfRule type="cellIs" priority="110" dxfId="115" operator="greaterThan">
      <formula>0</formula>
    </cfRule>
  </conditionalFormatting>
  <conditionalFormatting sqref="L30">
    <cfRule type="cellIs" priority="107" dxfId="114" operator="lessThan">
      <formula>0</formula>
    </cfRule>
    <cfRule type="cellIs" priority="108" dxfId="115" operator="greaterThan">
      <formula>0</formula>
    </cfRule>
  </conditionalFormatting>
  <conditionalFormatting sqref="L35">
    <cfRule type="cellIs" priority="105" dxfId="114" operator="lessThan">
      <formula>0</formula>
    </cfRule>
    <cfRule type="cellIs" priority="106" dxfId="115" operator="greaterThan">
      <formula>0</formula>
    </cfRule>
  </conditionalFormatting>
  <conditionalFormatting sqref="L40">
    <cfRule type="cellIs" priority="103" dxfId="114" operator="lessThan">
      <formula>0</formula>
    </cfRule>
    <cfRule type="cellIs" priority="104" dxfId="115" operator="greaterThan">
      <formula>0</formula>
    </cfRule>
  </conditionalFormatting>
  <conditionalFormatting sqref="L51">
    <cfRule type="cellIs" priority="101" dxfId="114" operator="lessThan">
      <formula>0</formula>
    </cfRule>
    <cfRule type="cellIs" priority="102" dxfId="115" operator="greaterThan">
      <formula>0</formula>
    </cfRule>
  </conditionalFormatting>
  <conditionalFormatting sqref="L59">
    <cfRule type="cellIs" priority="99" dxfId="114" operator="lessThan">
      <formula>0</formula>
    </cfRule>
    <cfRule type="cellIs" priority="100" dxfId="115" operator="greaterThan">
      <formula>0</formula>
    </cfRule>
  </conditionalFormatting>
  <conditionalFormatting sqref="L64">
    <cfRule type="cellIs" priority="97" dxfId="114" operator="lessThan">
      <formula>0</formula>
    </cfRule>
    <cfRule type="cellIs" priority="98" dxfId="115" operator="greaterThan">
      <formula>0</formula>
    </cfRule>
  </conditionalFormatting>
  <conditionalFormatting sqref="L72">
    <cfRule type="cellIs" priority="95" dxfId="114" operator="lessThan">
      <formula>0</formula>
    </cfRule>
    <cfRule type="cellIs" priority="96" dxfId="115" operator="greaterThan">
      <formula>0</formula>
    </cfRule>
  </conditionalFormatting>
  <conditionalFormatting sqref="L80">
    <cfRule type="cellIs" priority="93" dxfId="114" operator="lessThan">
      <formula>0</formula>
    </cfRule>
    <cfRule type="cellIs" priority="94" dxfId="115" operator="greaterThan">
      <formula>0</formula>
    </cfRule>
  </conditionalFormatting>
  <conditionalFormatting sqref="L8:L10 O8:O10">
    <cfRule type="cellIs" priority="91" dxfId="114" operator="lessThan">
      <formula>0</formula>
    </cfRule>
    <cfRule type="cellIs" priority="92" dxfId="115" operator="greaterThan">
      <formula>0</formula>
    </cfRule>
  </conditionalFormatting>
  <conditionalFormatting sqref="L15:L17 O15:O17">
    <cfRule type="cellIs" priority="89" dxfId="114" operator="lessThan">
      <formula>0</formula>
    </cfRule>
    <cfRule type="cellIs" priority="90" dxfId="115" operator="greaterThan">
      <formula>0</formula>
    </cfRule>
  </conditionalFormatting>
  <conditionalFormatting sqref="L21:L23 O21:O23">
    <cfRule type="cellIs" priority="87" dxfId="114" operator="lessThan">
      <formula>0</formula>
    </cfRule>
    <cfRule type="cellIs" priority="88" dxfId="115" operator="greaterThan">
      <formula>0</formula>
    </cfRule>
  </conditionalFormatting>
  <conditionalFormatting sqref="L27:L29 O27:O29">
    <cfRule type="cellIs" priority="85" dxfId="114" operator="lessThan">
      <formula>0</formula>
    </cfRule>
    <cfRule type="cellIs" priority="86" dxfId="115" operator="greaterThan">
      <formula>0</formula>
    </cfRule>
  </conditionalFormatting>
  <conditionalFormatting sqref="L32:L34 O32:O34">
    <cfRule type="cellIs" priority="83" dxfId="114" operator="lessThan">
      <formula>0</formula>
    </cfRule>
    <cfRule type="cellIs" priority="84" dxfId="115" operator="greaterThan">
      <formula>0</formula>
    </cfRule>
  </conditionalFormatting>
  <conditionalFormatting sqref="L37:L39 O37:O39">
    <cfRule type="cellIs" priority="81" dxfId="114" operator="lessThan">
      <formula>0</formula>
    </cfRule>
    <cfRule type="cellIs" priority="82" dxfId="115" operator="greaterThan">
      <formula>0</formula>
    </cfRule>
  </conditionalFormatting>
  <conditionalFormatting sqref="L43:L45 O43:O45">
    <cfRule type="cellIs" priority="79" dxfId="114" operator="lessThan">
      <formula>0</formula>
    </cfRule>
    <cfRule type="cellIs" priority="80" dxfId="115" operator="greaterThan">
      <formula>0</formula>
    </cfRule>
  </conditionalFormatting>
  <conditionalFormatting sqref="L48:L50 O48:O50">
    <cfRule type="cellIs" priority="77" dxfId="114" operator="lessThan">
      <formula>0</formula>
    </cfRule>
    <cfRule type="cellIs" priority="78" dxfId="115" operator="greaterThan">
      <formula>0</formula>
    </cfRule>
  </conditionalFormatting>
  <conditionalFormatting sqref="L56:L58 O56:O58">
    <cfRule type="cellIs" priority="75" dxfId="114" operator="lessThan">
      <formula>0</formula>
    </cfRule>
    <cfRule type="cellIs" priority="76" dxfId="115" operator="greaterThan">
      <formula>0</formula>
    </cfRule>
  </conditionalFormatting>
  <conditionalFormatting sqref="L61:L63 O61:O63">
    <cfRule type="cellIs" priority="73" dxfId="114" operator="lessThan">
      <formula>0</formula>
    </cfRule>
    <cfRule type="cellIs" priority="74" dxfId="115" operator="greaterThan">
      <formula>0</formula>
    </cfRule>
  </conditionalFormatting>
  <conditionalFormatting sqref="L69:L71 O69:O71">
    <cfRule type="cellIs" priority="71" dxfId="114" operator="lessThan">
      <formula>0</formula>
    </cfRule>
    <cfRule type="cellIs" priority="72" dxfId="115" operator="greaterThan">
      <formula>0</formula>
    </cfRule>
  </conditionalFormatting>
  <conditionalFormatting sqref="L77:L79 O77:O79">
    <cfRule type="cellIs" priority="69" dxfId="114" operator="lessThan">
      <formula>0</formula>
    </cfRule>
    <cfRule type="cellIs" priority="70" dxfId="115" operator="greaterThan">
      <formula>0</formula>
    </cfRule>
  </conditionalFormatting>
  <conditionalFormatting sqref="L90:L92 O90:O92">
    <cfRule type="cellIs" priority="67" dxfId="114" operator="lessThan">
      <formula>0</formula>
    </cfRule>
    <cfRule type="cellIs" priority="68" dxfId="115" operator="greaterThan">
      <formula>0</formula>
    </cfRule>
  </conditionalFormatting>
  <conditionalFormatting sqref="L95:L97 O95:O97">
    <cfRule type="cellIs" priority="65" dxfId="114" operator="lessThan">
      <formula>0</formula>
    </cfRule>
    <cfRule type="cellIs" priority="66" dxfId="115" operator="greaterThan">
      <formula>0</formula>
    </cfRule>
  </conditionalFormatting>
  <conditionalFormatting sqref="L93">
    <cfRule type="cellIs" priority="63" dxfId="114" operator="lessThan">
      <formula>0</formula>
    </cfRule>
    <cfRule type="cellIs" priority="64" dxfId="115" operator="greaterThan">
      <formula>0</formula>
    </cfRule>
  </conditionalFormatting>
  <conditionalFormatting sqref="L98">
    <cfRule type="cellIs" priority="61" dxfId="114" operator="lessThan">
      <formula>0</formula>
    </cfRule>
    <cfRule type="cellIs" priority="62" dxfId="115" operator="greaterThan">
      <formula>0</formula>
    </cfRule>
  </conditionalFormatting>
  <conditionalFormatting sqref="L100:L101">
    <cfRule type="cellIs" priority="59" dxfId="114" operator="lessThan">
      <formula>0</formula>
    </cfRule>
    <cfRule type="cellIs" priority="60" dxfId="115" operator="greaterThan">
      <formula>0</formula>
    </cfRule>
  </conditionalFormatting>
  <conditionalFormatting sqref="C100:H101">
    <cfRule type="cellIs" priority="57" dxfId="114" operator="lessThan">
      <formula>0</formula>
    </cfRule>
    <cfRule type="cellIs" priority="58" dxfId="115" operator="greaterThan">
      <formula>0</formula>
    </cfRule>
  </conditionalFormatting>
  <conditionalFormatting sqref="C11:H11">
    <cfRule type="cellIs" priority="55" dxfId="114" operator="lessThan">
      <formula>0</formula>
    </cfRule>
    <cfRule type="cellIs" priority="56" dxfId="115" operator="greaterThan">
      <formula>0</formula>
    </cfRule>
  </conditionalFormatting>
  <conditionalFormatting sqref="C18:H18">
    <cfRule type="cellIs" priority="27" dxfId="114" operator="lessThan">
      <formula>0</formula>
    </cfRule>
    <cfRule type="cellIs" priority="28" dxfId="115" operator="greaterThan">
      <formula>0</formula>
    </cfRule>
  </conditionalFormatting>
  <conditionalFormatting sqref="C24:H24">
    <cfRule type="cellIs" priority="23" dxfId="114" operator="lessThan">
      <formula>0</formula>
    </cfRule>
    <cfRule type="cellIs" priority="24" dxfId="115" operator="greaterThan">
      <formula>0</formula>
    </cfRule>
  </conditionalFormatting>
  <conditionalFormatting sqref="C30:H30">
    <cfRule type="cellIs" priority="21" dxfId="114" operator="lessThan">
      <formula>0</formula>
    </cfRule>
    <cfRule type="cellIs" priority="22" dxfId="115" operator="greaterThan">
      <formula>0</formula>
    </cfRule>
  </conditionalFormatting>
  <conditionalFormatting sqref="C35:H35">
    <cfRule type="cellIs" priority="19" dxfId="114" operator="lessThan">
      <formula>0</formula>
    </cfRule>
    <cfRule type="cellIs" priority="20" dxfId="115" operator="greaterThan">
      <formula>0</formula>
    </cfRule>
  </conditionalFormatting>
  <conditionalFormatting sqref="C40:H40">
    <cfRule type="cellIs" priority="17" dxfId="114" operator="lessThan">
      <formula>0</formula>
    </cfRule>
    <cfRule type="cellIs" priority="18" dxfId="115" operator="greaterThan">
      <formula>0</formula>
    </cfRule>
  </conditionalFormatting>
  <conditionalFormatting sqref="C46:H46">
    <cfRule type="cellIs" priority="15" dxfId="114" operator="lessThan">
      <formula>0</formula>
    </cfRule>
    <cfRule type="cellIs" priority="16" dxfId="115" operator="greaterThan">
      <formula>0</formula>
    </cfRule>
  </conditionalFormatting>
  <conditionalFormatting sqref="C51:H51">
    <cfRule type="cellIs" priority="13" dxfId="114" operator="lessThan">
      <formula>0</formula>
    </cfRule>
    <cfRule type="cellIs" priority="14" dxfId="115" operator="greaterThan">
      <formula>0</formula>
    </cfRule>
  </conditionalFormatting>
  <conditionalFormatting sqref="C59:H59">
    <cfRule type="cellIs" priority="11" dxfId="114" operator="lessThan">
      <formula>0</formula>
    </cfRule>
    <cfRule type="cellIs" priority="12" dxfId="115" operator="greaterThan">
      <formula>0</formula>
    </cfRule>
  </conditionalFormatting>
  <conditionalFormatting sqref="C64:H64">
    <cfRule type="cellIs" priority="9" dxfId="114" operator="lessThan">
      <formula>0</formula>
    </cfRule>
    <cfRule type="cellIs" priority="10" dxfId="115" operator="greaterThan">
      <formula>0</formula>
    </cfRule>
  </conditionalFormatting>
  <conditionalFormatting sqref="C72:H72">
    <cfRule type="cellIs" priority="7" dxfId="114" operator="lessThan">
      <formula>0</formula>
    </cfRule>
    <cfRule type="cellIs" priority="8" dxfId="115" operator="greaterThan">
      <formula>0</formula>
    </cfRule>
  </conditionalFormatting>
  <conditionalFormatting sqref="C80:H80">
    <cfRule type="cellIs" priority="5" dxfId="114" operator="lessThan">
      <formula>0</formula>
    </cfRule>
    <cfRule type="cellIs" priority="6" dxfId="115" operator="greaterThan">
      <formula>0</formula>
    </cfRule>
  </conditionalFormatting>
  <conditionalFormatting sqref="C93:H93">
    <cfRule type="cellIs" priority="3" dxfId="114" operator="lessThan">
      <formula>0</formula>
    </cfRule>
    <cfRule type="cellIs" priority="4" dxfId="115" operator="greaterThan">
      <formula>0</formula>
    </cfRule>
  </conditionalFormatting>
  <conditionalFormatting sqref="C98:H98">
    <cfRule type="cellIs" priority="1" dxfId="114" operator="lessThan">
      <formula>0</formula>
    </cfRule>
    <cfRule type="cellIs" priority="2" dxfId="115" operator="greaterThan">
      <formula>0</formula>
    </cfRule>
  </conditionalFormatting>
  <printOptions/>
  <pageMargins left="0" right="0" top="0.3937007874015748" bottom="0.3937007874015748" header="0" footer="0"/>
  <pageSetup fitToHeight="1" fitToWidth="1" horizontalDpi="600" verticalDpi="600" orientation="portrait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Sigut</dc:creator>
  <cp:keywords/>
  <dc:description/>
  <cp:lastModifiedBy>OFS_Chrudim</cp:lastModifiedBy>
  <cp:lastPrinted>2018-01-30T11:42:18Z</cp:lastPrinted>
  <dcterms:created xsi:type="dcterms:W3CDTF">2016-09-07T09:33:38Z</dcterms:created>
  <dcterms:modified xsi:type="dcterms:W3CDTF">2018-02-02T08:38:50Z</dcterms:modified>
  <cp:category/>
  <cp:version/>
  <cp:contentType/>
  <cp:contentStatus/>
  <cp:revision>3</cp:revision>
</cp:coreProperties>
</file>